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7795" windowHeight="11325"/>
  </bookViews>
  <sheets>
    <sheet name="2023_2_зміни" sheetId="1" r:id="rId1"/>
  </sheets>
  <definedNames>
    <definedName name="_xlnm.Print_Area" localSheetId="0">'2023_2_зміни'!$B$1:$Q$38</definedName>
  </definedNames>
  <calcPr calcId="145621"/>
</workbook>
</file>

<file path=xl/calcChain.xml><?xml version="1.0" encoding="utf-8"?>
<calcChain xmlns="http://schemas.openxmlformats.org/spreadsheetml/2006/main">
  <c r="T38" i="1" l="1"/>
  <c r="P34" i="1"/>
  <c r="L34" i="1"/>
  <c r="H34" i="1"/>
  <c r="G34" i="1"/>
  <c r="N33" i="1"/>
  <c r="N32" i="1" s="1"/>
  <c r="N31" i="1" s="1"/>
  <c r="N30" i="1" s="1"/>
  <c r="M33" i="1"/>
  <c r="M32" i="1"/>
  <c r="M31" i="1" s="1"/>
  <c r="M30" i="1" s="1"/>
  <c r="J32" i="1"/>
  <c r="J31" i="1" s="1"/>
  <c r="J30" i="1" s="1"/>
  <c r="J34" i="1" s="1"/>
  <c r="N29" i="1"/>
  <c r="Q29" i="1" s="1"/>
  <c r="Q28" i="1" s="1"/>
  <c r="Q27" i="1" s="1"/>
  <c r="Q26" i="1" s="1"/>
  <c r="M29" i="1"/>
  <c r="M28" i="1" s="1"/>
  <c r="M27" i="1" s="1"/>
  <c r="M26" i="1" s="1"/>
  <c r="N28" i="1"/>
  <c r="N27" i="1" s="1"/>
  <c r="N26" i="1" s="1"/>
  <c r="J28" i="1"/>
  <c r="J27" i="1"/>
  <c r="J26" i="1" s="1"/>
  <c r="N25" i="1"/>
  <c r="N24" i="1" s="1"/>
  <c r="N23" i="1" s="1"/>
  <c r="N22" i="1" s="1"/>
  <c r="I25" i="1"/>
  <c r="I24" i="1"/>
  <c r="I23" i="1" s="1"/>
  <c r="I22" i="1" s="1"/>
  <c r="I34" i="1" s="1"/>
  <c r="F24" i="1"/>
  <c r="F23" i="1" s="1"/>
  <c r="F22" i="1" s="1"/>
  <c r="F34" i="1" s="1"/>
  <c r="O21" i="1"/>
  <c r="Q21" i="1" s="1"/>
  <c r="Q20" i="1" s="1"/>
  <c r="Q19" i="1" s="1"/>
  <c r="Q18" i="1" s="1"/>
  <c r="M21" i="1"/>
  <c r="M20" i="1" s="1"/>
  <c r="M19" i="1" s="1"/>
  <c r="M18" i="1" s="1"/>
  <c r="O20" i="1"/>
  <c r="O19" i="1" s="1"/>
  <c r="O18" i="1" s="1"/>
  <c r="O34" i="1" s="1"/>
  <c r="K20" i="1"/>
  <c r="K19" i="1"/>
  <c r="K18" i="1" s="1"/>
  <c r="K34" i="1" s="1"/>
  <c r="N17" i="1"/>
  <c r="N16" i="1" s="1"/>
  <c r="N15" i="1" s="1"/>
  <c r="N14" i="1" s="1"/>
  <c r="J17" i="1"/>
  <c r="M17" i="1" s="1"/>
  <c r="M16" i="1" s="1"/>
  <c r="M15" i="1" s="1"/>
  <c r="M14" i="1" s="1"/>
  <c r="J16" i="1"/>
  <c r="J15" i="1" s="1"/>
  <c r="J14" i="1" s="1"/>
  <c r="N13" i="1"/>
  <c r="Q13" i="1" s="1"/>
  <c r="M13" i="1"/>
  <c r="Q12" i="1"/>
  <c r="N12" i="1"/>
  <c r="I12" i="1"/>
  <c r="I11" i="1" s="1"/>
  <c r="I10" i="1" s="1"/>
  <c r="I9" i="1" s="1"/>
  <c r="M11" i="1"/>
  <c r="N11" i="1" s="1"/>
  <c r="Q11" i="1" s="1"/>
  <c r="J11" i="1"/>
  <c r="F11" i="1"/>
  <c r="M10" i="1"/>
  <c r="N10" i="1" s="1"/>
  <c r="Q10" i="1" s="1"/>
  <c r="J10" i="1"/>
  <c r="F10" i="1"/>
  <c r="M9" i="1"/>
  <c r="N9" i="1" s="1"/>
  <c r="Q9" i="1" s="1"/>
  <c r="J9" i="1"/>
  <c r="F9" i="1"/>
  <c r="M34" i="1" l="1"/>
  <c r="N34" i="1"/>
  <c r="Q17" i="1"/>
  <c r="Q16" i="1" s="1"/>
  <c r="Q15" i="1" s="1"/>
  <c r="Q14" i="1" s="1"/>
  <c r="Q25" i="1"/>
  <c r="Q24" i="1" s="1"/>
  <c r="Q23" i="1" s="1"/>
  <c r="Q22" i="1" s="1"/>
  <c r="Q33" i="1"/>
  <c r="Q32" i="1" s="1"/>
  <c r="Q31" i="1" s="1"/>
  <c r="Q30" i="1" s="1"/>
  <c r="Q34" i="1" s="1"/>
</calcChain>
</file>

<file path=xl/sharedStrings.xml><?xml version="1.0" encoding="utf-8"?>
<sst xmlns="http://schemas.openxmlformats.org/spreadsheetml/2006/main" count="74" uniqueCount="42">
  <si>
    <r>
      <t xml:space="preserve">Додаток 4
</t>
    </r>
    <r>
      <rPr>
        <sz val="28"/>
        <color theme="0"/>
        <rFont val="Times New Roman"/>
        <family val="1"/>
        <charset val="204"/>
      </rPr>
      <t>до рішення Київської міської ради                               "Про бюджет міста Києва на 2022 рік"                                                                    
від___________ №_________)</t>
    </r>
  </si>
  <si>
    <t xml:space="preserve"> до рішення Київської міської ради від 08 грудня 2022 року  № 5828/5869 (в редакції  рішення Київської міської ради                                                                                               від ________________ №_____________________)</t>
  </si>
  <si>
    <t>Кредитування бюджету міста Києва на 2023 рік</t>
  </si>
  <si>
    <t>(код бюджету)</t>
  </si>
  <si>
    <t xml:space="preserve"> </t>
  </si>
  <si>
    <t>(грн)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</si>
  <si>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</si>
  <si>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</si>
  <si>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вадатків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</si>
  <si>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</si>
  <si>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</si>
  <si>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</si>
  <si>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</si>
  <si>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</si>
  <si>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</si>
  <si>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</si>
  <si>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разом</t>
  </si>
  <si>
    <t>усього</t>
  </si>
  <si>
    <t>у тому числі бюджет розвитку</t>
  </si>
  <si>
    <t>Департамент культури виконавчого органу Київської міської ради (КМДА)</t>
  </si>
  <si>
    <t>8860</t>
  </si>
  <si>
    <t>Бюджетні позички суб'єктам господарювання та їх повернення</t>
  </si>
  <si>
    <t>0490</t>
  </si>
  <si>
    <t>Надання бюджетних позичок суб'єктам господарювання</t>
  </si>
  <si>
    <t>8862</t>
  </si>
  <si>
    <t>Повернення бюджетних позичок, наданих суб'єктам господарювання</t>
  </si>
  <si>
    <t>Департамент житлово-комунальної інфраструктури виконавчого органу Київської міської ради (КМДА)</t>
  </si>
  <si>
    <t>Департамент будівництва та житлового забезпечення виконавчого органу Київської міської ради (КМДА)</t>
  </si>
  <si>
    <t xml:space="preserve">Пільгові довгострокові кредити молодим сім'ям та одиноким молодим громадянам на будівництво / реконструкцію / придбання житла та їх повернення </t>
  </si>
  <si>
    <t>1060</t>
  </si>
  <si>
    <t>Повернення пільгових довгострокових кредитів, наданих молодим сім'ям та одиноким молодим громадянам на будівництво / реконструкцію / придбання житла</t>
  </si>
  <si>
    <t>Департамент фінансів виконавчого органу Київської міської ради (КМДА)</t>
  </si>
  <si>
    <t>8880</t>
  </si>
  <si>
    <t>Виконання гарантійних зобов'язань за позичальників, що отримали кредити під місцеві гарантії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</si>
  <si>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</si>
  <si>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</si>
  <si>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Голосіївська районна в місті Києві державна адміністрація</t>
  </si>
  <si>
    <t>Шевченківська районна в місті Києві державна адміністрація</t>
  </si>
  <si>
    <t xml:space="preserve">Всього </t>
  </si>
  <si>
    <t>cекретар Київради</t>
  </si>
  <si>
    <t>Київський міський голова</t>
  </si>
  <si>
    <t>Віталій КЛИЧКО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</si>
</sst>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22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2"/>
      <color rgb="FFFF0000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4">
    <xf numFmtId="0" fontId="0" fillId="0" borderId="0"/>
    <xf numFmtId="0" fontId="1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1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8" fillId="9" borderId="11" applyNumberFormat="0" applyAlignment="0" applyProtection="0"/>
    <xf numFmtId="0" fontId="19" fillId="20" borderId="12" applyNumberFormat="0" applyAlignment="0" applyProtection="0"/>
    <xf numFmtId="0" fontId="20" fillId="20" borderId="11" applyNumberFormat="0" applyAlignment="0" applyProtection="0"/>
    <xf numFmtId="0" fontId="21" fillId="8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21" borderId="15" applyNumberFormat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22" borderId="11" applyNumberFormat="0" applyAlignment="0" applyProtection="0"/>
    <xf numFmtId="0" fontId="17" fillId="0" borderId="0"/>
    <xf numFmtId="0" fontId="24" fillId="0" borderId="16" applyNumberFormat="0" applyFill="0" applyAlignment="0" applyProtection="0"/>
    <xf numFmtId="0" fontId="29" fillId="10" borderId="0" applyNumberFormat="0" applyBorder="0" applyAlignment="0" applyProtection="0"/>
    <xf numFmtId="0" fontId="29" fillId="23" borderId="0" applyNumberFormat="0" applyBorder="0" applyAlignment="0" applyProtection="0"/>
    <xf numFmtId="0" fontId="30" fillId="0" borderId="0" applyNumberFormat="0" applyFill="0" applyBorder="0" applyAlignment="0" applyProtection="0"/>
    <xf numFmtId="0" fontId="15" fillId="6" borderId="17" applyNumberFormat="0" applyFont="0" applyAlignment="0" applyProtection="0"/>
    <xf numFmtId="0" fontId="1" fillId="6" borderId="17" applyNumberFormat="0" applyFont="0" applyAlignment="0" applyProtection="0"/>
    <xf numFmtId="0" fontId="19" fillId="22" borderId="12" applyNumberFormat="0" applyAlignment="0" applyProtection="0"/>
    <xf numFmtId="0" fontId="31" fillId="9" borderId="0" applyNumberFormat="0" applyBorder="0" applyAlignment="0" applyProtection="0"/>
    <xf numFmtId="0" fontId="32" fillId="0" borderId="0"/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NumberFormat="1" applyFont="1" applyFill="1" applyAlignment="1" applyProtection="1"/>
    <xf numFmtId="1" fontId="2" fillId="0" borderId="0" xfId="0" applyNumberFormat="1" applyFont="1" applyFill="1"/>
    <xf numFmtId="0" fontId="2" fillId="0" borderId="0" xfId="0" applyFont="1" applyFill="1"/>
    <xf numFmtId="0" fontId="2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left" vertical="top" wrapText="1"/>
    </xf>
    <xf numFmtId="1" fontId="2" fillId="0" borderId="0" xfId="0" applyNumberFormat="1" applyFont="1" applyFill="1" applyAlignment="1" applyProtection="1"/>
    <xf numFmtId="0" fontId="5" fillId="2" borderId="0" xfId="0" applyNumberFormat="1" applyFont="1" applyFill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/>
    <xf numFmtId="1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/>
    <xf numFmtId="1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1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NumberFormat="1" applyFont="1" applyFill="1" applyBorder="1" applyAlignment="1" applyProtection="1"/>
    <xf numFmtId="1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/>
    <xf numFmtId="1" fontId="2" fillId="0" borderId="10" xfId="0" applyNumberFormat="1" applyFont="1" applyBorder="1" applyAlignment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1" fontId="12" fillId="0" borderId="10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left" vertical="center" wrapText="1"/>
    </xf>
    <xf numFmtId="3" fontId="13" fillId="2" borderId="10" xfId="0" applyNumberFormat="1" applyFont="1" applyFill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Fill="1" applyBorder="1" applyAlignment="1" applyProtection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Alignment="1" applyProtection="1">
      <alignment horizontal="right" vertical="center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left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2" fillId="2" borderId="0" xfId="0" applyNumberFormat="1" applyFont="1" applyFill="1" applyAlignment="1" applyProtection="1">
      <alignment horizontal="right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 wrapText="1"/>
    </xf>
    <xf numFmtId="3" fontId="2" fillId="2" borderId="10" xfId="0" applyNumberFormat="1" applyFont="1" applyFill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" fontId="12" fillId="2" borderId="10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left" vertical="center" wrapText="1"/>
    </xf>
    <xf numFmtId="3" fontId="12" fillId="2" borderId="10" xfId="0" applyNumberFormat="1" applyFont="1" applyFill="1" applyBorder="1" applyAlignment="1" applyProtection="1">
      <alignment horizontal="right" vertical="center"/>
    </xf>
    <xf numFmtId="3" fontId="13" fillId="3" borderId="10" xfId="0" applyNumberFormat="1" applyFont="1" applyFill="1" applyBorder="1" applyAlignment="1">
      <alignment horizontal="right" vertical="center"/>
    </xf>
    <xf numFmtId="1" fontId="8" fillId="2" borderId="10" xfId="0" applyNumberFormat="1" applyFont="1" applyFill="1" applyBorder="1" applyAlignment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/>
    </xf>
    <xf numFmtId="1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Alignment="1">
      <alignment horizontal="left" vertical="center" wrapText="1"/>
    </xf>
    <xf numFmtId="3" fontId="2" fillId="0" borderId="0" xfId="0" applyNumberFormat="1" applyFont="1" applyFill="1"/>
    <xf numFmtId="0" fontId="5" fillId="0" borderId="0" xfId="0" applyFont="1"/>
    <xf numFmtId="1" fontId="5" fillId="0" borderId="0" xfId="0" applyNumberFormat="1" applyFont="1" applyAlignment="1">
      <alignment vertical="center"/>
    </xf>
    <xf numFmtId="1" fontId="5" fillId="0" borderId="0" xfId="0" applyNumberFormat="1" applyFont="1"/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wrapText="1"/>
    </xf>
    <xf numFmtId="3" fontId="5" fillId="0" borderId="0" xfId="0" applyNumberFormat="1" applyFont="1"/>
  </cellXfs>
  <cellStyles count="74">
    <cellStyle name="20% – Акцентування1" xfId="2"/>
    <cellStyle name="20% – Акцентування2" xfId="3"/>
    <cellStyle name="20% – Акцентування3" xfId="4"/>
    <cellStyle name="20% – Акцентування4" xfId="5"/>
    <cellStyle name="20% – Акцентування5" xfId="6"/>
    <cellStyle name="20% – Акцентування6" xfId="7"/>
    <cellStyle name="40% – Акцентування1" xfId="8"/>
    <cellStyle name="40% – Акцентування2" xfId="9"/>
    <cellStyle name="40% – Акцентування3" xfId="10"/>
    <cellStyle name="40% – Акцентування4" xfId="11"/>
    <cellStyle name="40% – Акцентування5" xfId="12"/>
    <cellStyle name="40% – Акцентування6" xfId="13"/>
    <cellStyle name="60% – Акцентування1" xfId="14"/>
    <cellStyle name="60% – Акцентування2" xfId="15"/>
    <cellStyle name="60% – Акцентування3" xfId="16"/>
    <cellStyle name="60% – Акцентування4" xfId="17"/>
    <cellStyle name="60% – Акцентування5" xfId="18"/>
    <cellStyle name="60% – Акцентування6" xfId="19"/>
    <cellStyle name="Normal_meresha_07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Акцентування1" xfId="27"/>
    <cellStyle name="Акцентування2" xfId="28"/>
    <cellStyle name="Акцентування3" xfId="29"/>
    <cellStyle name="Акцентування4" xfId="30"/>
    <cellStyle name="Акцентування5" xfId="31"/>
    <cellStyle name="Акцентування6" xfId="32"/>
    <cellStyle name="Ввід" xfId="33"/>
    <cellStyle name="Вывод 2" xfId="34"/>
    <cellStyle name="Вычисление 2" xfId="35"/>
    <cellStyle name="Добре" xfId="36"/>
    <cellStyle name="Звичайний 10" xfId="37"/>
    <cellStyle name="Звичайний 11" xfId="38"/>
    <cellStyle name="Звичайний 12" xfId="39"/>
    <cellStyle name="Звичайний 13" xfId="40"/>
    <cellStyle name="Звичайний 14" xfId="41"/>
    <cellStyle name="Звичайний 15" xfId="42"/>
    <cellStyle name="Звичайний 16" xfId="43"/>
    <cellStyle name="Звичайний 17" xfId="44"/>
    <cellStyle name="Звичайний 18" xfId="45"/>
    <cellStyle name="Звичайний 19" xfId="46"/>
    <cellStyle name="Звичайний 2" xfId="47"/>
    <cellStyle name="Звичайний 20" xfId="48"/>
    <cellStyle name="Звичайний 3" xfId="49"/>
    <cellStyle name="Звичайний 4" xfId="50"/>
    <cellStyle name="Звичайний 5" xfId="51"/>
    <cellStyle name="Звичайний 6" xfId="52"/>
    <cellStyle name="Звичайний 7" xfId="53"/>
    <cellStyle name="Звичайний 8" xfId="54"/>
    <cellStyle name="Звичайний 9" xfId="55"/>
    <cellStyle name="Зв'язана клітинка" xfId="56"/>
    <cellStyle name="Итог 2" xfId="57"/>
    <cellStyle name="Контрольна клітинка" xfId="58"/>
    <cellStyle name="Назва" xfId="59"/>
    <cellStyle name="Нейтральный 2" xfId="60"/>
    <cellStyle name="Обчислення" xfId="61"/>
    <cellStyle name="Обычный" xfId="0" builtinId="0"/>
    <cellStyle name="Обычный 2" xfId="62"/>
    <cellStyle name="Обычный 3" xfId="1"/>
    <cellStyle name="Підсумок" xfId="63"/>
    <cellStyle name="Плохой 2" xfId="64"/>
    <cellStyle name="Поганий" xfId="65"/>
    <cellStyle name="Пояснение 2" xfId="66"/>
    <cellStyle name="Примечание 2" xfId="67"/>
    <cellStyle name="Примітка" xfId="68"/>
    <cellStyle name="Результат" xfId="69"/>
    <cellStyle name="Середній" xfId="70"/>
    <cellStyle name="Стиль 1" xfId="71"/>
    <cellStyle name="Текст попередження" xfId="72"/>
    <cellStyle name="Текст пояснення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showGridLines="0" showZeros="0" tabSelected="1" view="pageBreakPreview" topLeftCell="B1" zoomScale="42" zoomScaleNormal="110" zoomScaleSheetLayoutView="42" workbookViewId="0">
      <selection activeCell="G42" sqref="G42"/>
    </sheetView>
  </sheetViews>
  <sheetFormatPr defaultColWidth="8" defaultRowHeight="27.75" x14ac:dyDescent="0.4"/>
  <cols>
    <col min="1" max="1" width="0" style="1" hidden="1" customWidth="1"/>
    <col min="2" max="2" width="23" style="2" customWidth="1"/>
    <col min="3" max="3" width="17.6640625" style="2" customWidth="1"/>
    <col min="4" max="4" width="18.5" style="2" customWidth="1"/>
    <col min="5" max="5" width="136" style="3" customWidth="1"/>
    <col min="6" max="17" width="28.83203125" style="3" customWidth="1"/>
    <col min="18" max="19" width="8" style="3"/>
    <col min="20" max="20" width="28.1640625" style="3" bestFit="1" customWidth="1"/>
    <col min="21" max="16384" width="8" style="3"/>
  </cols>
  <sheetData>
    <row r="1" spans="1:17" ht="39.75" customHeight="1" x14ac:dyDescent="0.4">
      <c r="L1" s="4"/>
      <c r="M1" s="5" t="s">
        <v>0</v>
      </c>
      <c r="N1" s="5"/>
      <c r="O1" s="5"/>
      <c r="P1" s="5"/>
      <c r="Q1" s="5"/>
    </row>
    <row r="2" spans="1:17" ht="169.5" customHeight="1" x14ac:dyDescent="0.4">
      <c r="B2" s="6"/>
      <c r="C2" s="6"/>
      <c r="D2" s="6"/>
      <c r="E2" s="1"/>
      <c r="F2" s="1"/>
      <c r="G2" s="1"/>
      <c r="H2" s="1"/>
      <c r="I2" s="1"/>
      <c r="J2" s="1"/>
      <c r="K2" s="1"/>
      <c r="L2" s="4"/>
      <c r="M2" s="7" t="s">
        <v>1</v>
      </c>
      <c r="N2" s="7"/>
      <c r="O2" s="7"/>
      <c r="P2" s="7"/>
      <c r="Q2" s="7"/>
    </row>
    <row r="3" spans="1:17" x14ac:dyDescent="0.4">
      <c r="B3" s="6"/>
      <c r="C3" s="6"/>
      <c r="D3" s="6"/>
      <c r="E3" s="8" t="s">
        <v>2</v>
      </c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</row>
    <row r="4" spans="1:17" x14ac:dyDescent="0.4">
      <c r="B4" s="10">
        <v>2600000000</v>
      </c>
      <c r="C4" s="10"/>
      <c r="D4" s="11"/>
      <c r="E4" s="8"/>
      <c r="F4" s="8"/>
      <c r="G4" s="8"/>
      <c r="H4" s="8"/>
      <c r="I4" s="8"/>
      <c r="J4" s="8"/>
      <c r="K4" s="8"/>
      <c r="L4" s="8"/>
      <c r="M4" s="8"/>
      <c r="N4" s="1"/>
      <c r="O4" s="1"/>
      <c r="P4" s="1"/>
      <c r="Q4" s="12"/>
    </row>
    <row r="5" spans="1:17" x14ac:dyDescent="0.4">
      <c r="B5" s="13" t="s">
        <v>3</v>
      </c>
      <c r="C5" s="13"/>
      <c r="D5" s="11"/>
      <c r="E5" s="14" t="s">
        <v>4</v>
      </c>
      <c r="F5" s="14"/>
      <c r="G5" s="14"/>
      <c r="H5" s="14"/>
      <c r="I5" s="14"/>
      <c r="J5" s="14"/>
      <c r="K5" s="14"/>
      <c r="L5" s="14"/>
      <c r="M5" s="14"/>
      <c r="N5" s="1"/>
      <c r="O5" s="1"/>
      <c r="P5" s="1"/>
      <c r="Q5" s="15" t="s">
        <v>5</v>
      </c>
    </row>
    <row r="6" spans="1:17" x14ac:dyDescent="0.4">
      <c r="A6" s="16"/>
      <c r="B6" s="17" t="s">
        <v>6</v>
      </c>
      <c r="C6" s="17" t="s">
        <v>7</v>
      </c>
      <c r="D6" s="17" t="s">
        <v>8</v>
      </c>
      <c r="E6" s="18" t="s">
        <v>9</v>
      </c>
      <c r="F6" s="19" t="s">
        <v>10</v>
      </c>
      <c r="G6" s="20"/>
      <c r="H6" s="20"/>
      <c r="I6" s="21"/>
      <c r="J6" s="19" t="s">
        <v>11</v>
      </c>
      <c r="K6" s="20"/>
      <c r="L6" s="20"/>
      <c r="M6" s="21"/>
      <c r="N6" s="19" t="s">
        <v>12</v>
      </c>
      <c r="O6" s="20"/>
      <c r="P6" s="20"/>
      <c r="Q6" s="21"/>
    </row>
    <row r="7" spans="1:17" x14ac:dyDescent="0.4">
      <c r="A7" s="22"/>
      <c r="B7" s="23"/>
      <c r="C7" s="23"/>
      <c r="D7" s="23"/>
      <c r="E7" s="24"/>
      <c r="F7" s="18" t="s">
        <v>13</v>
      </c>
      <c r="G7" s="25" t="s">
        <v>14</v>
      </c>
      <c r="H7" s="26"/>
      <c r="I7" s="18" t="s">
        <v>15</v>
      </c>
      <c r="J7" s="18" t="s">
        <v>13</v>
      </c>
      <c r="K7" s="25" t="s">
        <v>14</v>
      </c>
      <c r="L7" s="26"/>
      <c r="M7" s="18" t="s">
        <v>15</v>
      </c>
      <c r="N7" s="18" t="s">
        <v>13</v>
      </c>
      <c r="O7" s="25" t="s">
        <v>14</v>
      </c>
      <c r="P7" s="26"/>
      <c r="Q7" s="18" t="s">
        <v>16</v>
      </c>
    </row>
    <row r="8" spans="1:17" ht="210.75" customHeight="1" x14ac:dyDescent="0.4">
      <c r="A8" s="27"/>
      <c r="B8" s="28"/>
      <c r="C8" s="28"/>
      <c r="D8" s="28"/>
      <c r="E8" s="29"/>
      <c r="F8" s="29"/>
      <c r="G8" s="30" t="s">
        <v>17</v>
      </c>
      <c r="H8" s="31" t="s">
        <v>18</v>
      </c>
      <c r="I8" s="29"/>
      <c r="J8" s="29"/>
      <c r="K8" s="30" t="s">
        <v>17</v>
      </c>
      <c r="L8" s="31" t="s">
        <v>18</v>
      </c>
      <c r="M8" s="29"/>
      <c r="N8" s="29"/>
      <c r="O8" s="30" t="s">
        <v>17</v>
      </c>
      <c r="P8" s="31" t="s">
        <v>18</v>
      </c>
      <c r="Q8" s="29"/>
    </row>
    <row r="9" spans="1:17" s="39" customFormat="1" ht="54" x14ac:dyDescent="0.2">
      <c r="A9" s="32"/>
      <c r="B9" s="33">
        <v>1000000</v>
      </c>
      <c r="C9" s="34"/>
      <c r="D9" s="34"/>
      <c r="E9" s="35" t="s">
        <v>19</v>
      </c>
      <c r="F9" s="36">
        <f>F10</f>
        <v>0</v>
      </c>
      <c r="G9" s="36">
        <v>0</v>
      </c>
      <c r="H9" s="36">
        <v>0</v>
      </c>
      <c r="I9" s="36">
        <f>I10</f>
        <v>0</v>
      </c>
      <c r="J9" s="37">
        <f>J10</f>
        <v>-1862190</v>
      </c>
      <c r="K9" s="36">
        <v>0</v>
      </c>
      <c r="L9" s="36">
        <v>0</v>
      </c>
      <c r="M9" s="37">
        <f>M10</f>
        <v>-1862190</v>
      </c>
      <c r="N9" s="38">
        <f>F9+M9</f>
        <v>-1862190</v>
      </c>
      <c r="O9" s="38">
        <v>0</v>
      </c>
      <c r="P9" s="38">
        <v>0</v>
      </c>
      <c r="Q9" s="38">
        <f>N9</f>
        <v>-1862190</v>
      </c>
    </row>
    <row r="10" spans="1:17" s="42" customFormat="1" ht="54" x14ac:dyDescent="0.35">
      <c r="A10" s="40"/>
      <c r="B10" s="33">
        <v>1010000</v>
      </c>
      <c r="C10" s="41"/>
      <c r="D10" s="41"/>
      <c r="E10" s="35" t="s">
        <v>19</v>
      </c>
      <c r="F10" s="36">
        <f>F11</f>
        <v>0</v>
      </c>
      <c r="G10" s="36">
        <v>0</v>
      </c>
      <c r="H10" s="36">
        <v>0</v>
      </c>
      <c r="I10" s="36">
        <f>I11</f>
        <v>0</v>
      </c>
      <c r="J10" s="37">
        <f>J11</f>
        <v>-1862190</v>
      </c>
      <c r="K10" s="36">
        <v>0</v>
      </c>
      <c r="L10" s="36">
        <v>0</v>
      </c>
      <c r="M10" s="37">
        <f>M11</f>
        <v>-1862190</v>
      </c>
      <c r="N10" s="38">
        <f>F10+M10</f>
        <v>-1862190</v>
      </c>
      <c r="O10" s="38">
        <v>0</v>
      </c>
      <c r="P10" s="38">
        <v>0</v>
      </c>
      <c r="Q10" s="38">
        <f>N10</f>
        <v>-1862190</v>
      </c>
    </row>
    <row r="11" spans="1:17" ht="32.25" customHeight="1" x14ac:dyDescent="0.4">
      <c r="A11" s="27"/>
      <c r="B11" s="43">
        <v>1018860</v>
      </c>
      <c r="C11" s="43" t="s">
        <v>20</v>
      </c>
      <c r="D11" s="44"/>
      <c r="E11" s="45" t="s">
        <v>21</v>
      </c>
      <c r="F11" s="46">
        <f>F12</f>
        <v>0</v>
      </c>
      <c r="G11" s="46">
        <v>0</v>
      </c>
      <c r="H11" s="46">
        <v>0</v>
      </c>
      <c r="I11" s="46">
        <f>I12</f>
        <v>0</v>
      </c>
      <c r="J11" s="47">
        <f>J13</f>
        <v>-1862190</v>
      </c>
      <c r="K11" s="47">
        <v>0</v>
      </c>
      <c r="L11" s="47">
        <v>0</v>
      </c>
      <c r="M11" s="47">
        <f>M13</f>
        <v>-1862190</v>
      </c>
      <c r="N11" s="47">
        <f>F11+M11</f>
        <v>-1862190</v>
      </c>
      <c r="O11" s="47">
        <v>0</v>
      </c>
      <c r="P11" s="47">
        <v>0</v>
      </c>
      <c r="Q11" s="47">
        <f>N11</f>
        <v>-1862190</v>
      </c>
    </row>
    <row r="12" spans="1:17" hidden="1" x14ac:dyDescent="0.4">
      <c r="A12" s="27"/>
      <c r="B12" s="48">
        <v>1018861</v>
      </c>
      <c r="C12" s="48">
        <v>8861</v>
      </c>
      <c r="D12" s="48" t="s">
        <v>22</v>
      </c>
      <c r="E12" s="49" t="s">
        <v>23</v>
      </c>
      <c r="F12" s="50"/>
      <c r="G12" s="51">
        <v>0</v>
      </c>
      <c r="H12" s="51">
        <v>0</v>
      </c>
      <c r="I12" s="51">
        <f>F12</f>
        <v>0</v>
      </c>
      <c r="J12" s="51">
        <v>0</v>
      </c>
      <c r="K12" s="51">
        <v>0</v>
      </c>
      <c r="L12" s="51">
        <v>0</v>
      </c>
      <c r="M12" s="51">
        <v>0</v>
      </c>
      <c r="N12" s="51">
        <f>F12+J12</f>
        <v>0</v>
      </c>
      <c r="O12" s="52">
        <v>0</v>
      </c>
      <c r="P12" s="52">
        <v>0</v>
      </c>
      <c r="Q12" s="52">
        <f>N12</f>
        <v>0</v>
      </c>
    </row>
    <row r="13" spans="1:17" ht="55.5" x14ac:dyDescent="0.4">
      <c r="A13" s="27"/>
      <c r="B13" s="48">
        <v>1018862</v>
      </c>
      <c r="C13" s="48" t="s">
        <v>24</v>
      </c>
      <c r="D13" s="48" t="s">
        <v>22</v>
      </c>
      <c r="E13" s="49" t="s">
        <v>25</v>
      </c>
      <c r="F13" s="51"/>
      <c r="G13" s="51"/>
      <c r="H13" s="51"/>
      <c r="I13" s="51"/>
      <c r="J13" s="53">
        <v>-1862190</v>
      </c>
      <c r="K13" s="51">
        <v>0</v>
      </c>
      <c r="L13" s="51">
        <v>0</v>
      </c>
      <c r="M13" s="51">
        <f>J13</f>
        <v>-1862190</v>
      </c>
      <c r="N13" s="51">
        <f>J13</f>
        <v>-1862190</v>
      </c>
      <c r="O13" s="52">
        <v>0</v>
      </c>
      <c r="P13" s="52">
        <v>0</v>
      </c>
      <c r="Q13" s="52">
        <f>N13</f>
        <v>-1862190</v>
      </c>
    </row>
    <row r="14" spans="1:17" s="39" customFormat="1" ht="54" x14ac:dyDescent="0.2">
      <c r="A14" s="32"/>
      <c r="B14" s="33">
        <v>1200000</v>
      </c>
      <c r="C14" s="34"/>
      <c r="D14" s="34"/>
      <c r="E14" s="35" t="s">
        <v>26</v>
      </c>
      <c r="F14" s="36">
        <v>0</v>
      </c>
      <c r="G14" s="36">
        <v>0</v>
      </c>
      <c r="H14" s="36">
        <v>0</v>
      </c>
      <c r="I14" s="36">
        <v>0</v>
      </c>
      <c r="J14" s="36">
        <f>J15</f>
        <v>-381335037</v>
      </c>
      <c r="K14" s="36">
        <v>0</v>
      </c>
      <c r="L14" s="36">
        <v>0</v>
      </c>
      <c r="M14" s="36">
        <f t="shared" ref="M14:N16" si="0">M15</f>
        <v>-381335037</v>
      </c>
      <c r="N14" s="36">
        <f t="shared" si="0"/>
        <v>-381335037</v>
      </c>
      <c r="O14" s="36">
        <v>0</v>
      </c>
      <c r="P14" s="36">
        <v>0</v>
      </c>
      <c r="Q14" s="36">
        <f>Q15</f>
        <v>-381335037</v>
      </c>
    </row>
    <row r="15" spans="1:17" s="39" customFormat="1" ht="54" x14ac:dyDescent="0.2">
      <c r="A15" s="32"/>
      <c r="B15" s="33">
        <v>1210000</v>
      </c>
      <c r="C15" s="34"/>
      <c r="D15" s="34"/>
      <c r="E15" s="35" t="s">
        <v>26</v>
      </c>
      <c r="F15" s="36">
        <v>0</v>
      </c>
      <c r="G15" s="36">
        <v>0</v>
      </c>
      <c r="H15" s="36">
        <v>0</v>
      </c>
      <c r="I15" s="36">
        <v>0</v>
      </c>
      <c r="J15" s="36">
        <f>J16</f>
        <v>-381335037</v>
      </c>
      <c r="K15" s="36">
        <v>0</v>
      </c>
      <c r="L15" s="36">
        <v>0</v>
      </c>
      <c r="M15" s="36">
        <f t="shared" si="0"/>
        <v>-381335037</v>
      </c>
      <c r="N15" s="36">
        <f t="shared" si="0"/>
        <v>-381335037</v>
      </c>
      <c r="O15" s="36">
        <v>0</v>
      </c>
      <c r="P15" s="36">
        <v>0</v>
      </c>
      <c r="Q15" s="36">
        <f>Q16</f>
        <v>-381335037</v>
      </c>
    </row>
    <row r="16" spans="1:17" s="55" customFormat="1" ht="55.5" x14ac:dyDescent="0.2">
      <c r="A16" s="54"/>
      <c r="B16" s="43">
        <v>1218860</v>
      </c>
      <c r="C16" s="43" t="s">
        <v>20</v>
      </c>
      <c r="D16" s="44"/>
      <c r="E16" s="45" t="s">
        <v>21</v>
      </c>
      <c r="F16" s="46">
        <v>0</v>
      </c>
      <c r="G16" s="46">
        <v>0</v>
      </c>
      <c r="H16" s="46">
        <v>0</v>
      </c>
      <c r="I16" s="46">
        <v>0</v>
      </c>
      <c r="J16" s="46">
        <f>J17</f>
        <v>-381335037</v>
      </c>
      <c r="K16" s="46">
        <v>0</v>
      </c>
      <c r="L16" s="46">
        <v>0</v>
      </c>
      <c r="M16" s="46">
        <f t="shared" si="0"/>
        <v>-381335037</v>
      </c>
      <c r="N16" s="46">
        <f t="shared" si="0"/>
        <v>-381335037</v>
      </c>
      <c r="O16" s="46">
        <v>0</v>
      </c>
      <c r="P16" s="46">
        <v>0</v>
      </c>
      <c r="Q16" s="46">
        <f>Q17</f>
        <v>-381335037</v>
      </c>
    </row>
    <row r="17" spans="1:17" s="55" customFormat="1" ht="55.5" x14ac:dyDescent="0.2">
      <c r="A17" s="54"/>
      <c r="B17" s="48">
        <v>1218862</v>
      </c>
      <c r="C17" s="48" t="s">
        <v>24</v>
      </c>
      <c r="D17" s="48" t="s">
        <v>22</v>
      </c>
      <c r="E17" s="49" t="s">
        <v>25</v>
      </c>
      <c r="F17" s="51"/>
      <c r="G17" s="51">
        <v>0</v>
      </c>
      <c r="H17" s="51">
        <v>0</v>
      </c>
      <c r="I17" s="51">
        <v>0</v>
      </c>
      <c r="J17" s="53">
        <f>(-10199871-51231600)+(-218579166-10000000-48000000-43324400)</f>
        <v>-381335037</v>
      </c>
      <c r="K17" s="56">
        <v>0</v>
      </c>
      <c r="L17" s="51">
        <v>0</v>
      </c>
      <c r="M17" s="51">
        <f>J17</f>
        <v>-381335037</v>
      </c>
      <c r="N17" s="52">
        <f>F17+J17</f>
        <v>-381335037</v>
      </c>
      <c r="O17" s="52">
        <v>0</v>
      </c>
      <c r="P17" s="52">
        <v>0</v>
      </c>
      <c r="Q17" s="52">
        <f>N17</f>
        <v>-381335037</v>
      </c>
    </row>
    <row r="18" spans="1:17" s="39" customFormat="1" ht="54" x14ac:dyDescent="0.2">
      <c r="A18" s="32"/>
      <c r="B18" s="33">
        <v>1500000</v>
      </c>
      <c r="C18" s="34"/>
      <c r="D18" s="34"/>
      <c r="E18" s="35" t="s">
        <v>27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f>K19</f>
        <v>-180000</v>
      </c>
      <c r="L18" s="36">
        <v>0</v>
      </c>
      <c r="M18" s="36">
        <f>M19</f>
        <v>-180000</v>
      </c>
      <c r="N18" s="38">
        <v>0</v>
      </c>
      <c r="O18" s="38">
        <f>O19</f>
        <v>-180000</v>
      </c>
      <c r="P18" s="38">
        <v>0</v>
      </c>
      <c r="Q18" s="38">
        <f>Q19</f>
        <v>-180000</v>
      </c>
    </row>
    <row r="19" spans="1:17" s="39" customFormat="1" ht="54" x14ac:dyDescent="0.2">
      <c r="A19" s="32"/>
      <c r="B19" s="33">
        <v>1510000</v>
      </c>
      <c r="C19" s="34"/>
      <c r="D19" s="34"/>
      <c r="E19" s="35" t="s">
        <v>27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f>K20</f>
        <v>-180000</v>
      </c>
      <c r="L19" s="36">
        <v>0</v>
      </c>
      <c r="M19" s="36">
        <f>M20</f>
        <v>-180000</v>
      </c>
      <c r="N19" s="38">
        <v>0</v>
      </c>
      <c r="O19" s="38">
        <f>O20</f>
        <v>-180000</v>
      </c>
      <c r="P19" s="38">
        <v>0</v>
      </c>
      <c r="Q19" s="38">
        <f>Q20</f>
        <v>-180000</v>
      </c>
    </row>
    <row r="20" spans="1:17" s="55" customFormat="1" ht="83.25" x14ac:dyDescent="0.2">
      <c r="A20" s="54"/>
      <c r="B20" s="43">
        <v>1518820</v>
      </c>
      <c r="C20" s="43">
        <v>8820</v>
      </c>
      <c r="D20" s="43"/>
      <c r="E20" s="45" t="s">
        <v>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f>K21</f>
        <v>-180000</v>
      </c>
      <c r="L20" s="46">
        <v>0</v>
      </c>
      <c r="M20" s="46">
        <f>M21</f>
        <v>-180000</v>
      </c>
      <c r="N20" s="47">
        <v>0</v>
      </c>
      <c r="O20" s="46">
        <f>O21</f>
        <v>-180000</v>
      </c>
      <c r="P20" s="47"/>
      <c r="Q20" s="47">
        <f>Q21</f>
        <v>-180000</v>
      </c>
    </row>
    <row r="21" spans="1:17" s="55" customFormat="1" ht="83.25" x14ac:dyDescent="0.2">
      <c r="A21" s="54"/>
      <c r="B21" s="48">
        <v>1518822</v>
      </c>
      <c r="C21" s="48">
        <v>8822</v>
      </c>
      <c r="D21" s="48" t="s">
        <v>29</v>
      </c>
      <c r="E21" s="49" t="s">
        <v>30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3">
        <v>-180000</v>
      </c>
      <c r="L21" s="51">
        <v>0</v>
      </c>
      <c r="M21" s="51">
        <f>K21</f>
        <v>-180000</v>
      </c>
      <c r="N21" s="52">
        <v>0</v>
      </c>
      <c r="O21" s="52">
        <f>G21+K21</f>
        <v>-180000</v>
      </c>
      <c r="P21" s="52">
        <v>0</v>
      </c>
      <c r="Q21" s="52">
        <f>O21</f>
        <v>-180000</v>
      </c>
    </row>
    <row r="22" spans="1:17" s="61" customFormat="1" ht="54" x14ac:dyDescent="0.2">
      <c r="A22" s="57"/>
      <c r="B22" s="58">
        <v>3700000</v>
      </c>
      <c r="C22" s="59"/>
      <c r="D22" s="59"/>
      <c r="E22" s="60" t="s">
        <v>31</v>
      </c>
      <c r="F22" s="37">
        <f>F23</f>
        <v>130061926</v>
      </c>
      <c r="G22" s="37">
        <v>0</v>
      </c>
      <c r="H22" s="37">
        <v>0</v>
      </c>
      <c r="I22" s="37">
        <f>I23</f>
        <v>130061926</v>
      </c>
      <c r="J22" s="37">
        <v>0</v>
      </c>
      <c r="K22" s="37">
        <v>0</v>
      </c>
      <c r="L22" s="37">
        <v>0</v>
      </c>
      <c r="M22" s="37">
        <v>0</v>
      </c>
      <c r="N22" s="37">
        <f>N23</f>
        <v>130061926</v>
      </c>
      <c r="O22" s="37">
        <v>0</v>
      </c>
      <c r="P22" s="37">
        <v>0</v>
      </c>
      <c r="Q22" s="37">
        <f>Q23</f>
        <v>130061926</v>
      </c>
    </row>
    <row r="23" spans="1:17" s="61" customFormat="1" ht="54" x14ac:dyDescent="0.2">
      <c r="A23" s="57"/>
      <c r="B23" s="58">
        <v>3710000</v>
      </c>
      <c r="C23" s="59"/>
      <c r="D23" s="59"/>
      <c r="E23" s="60" t="s">
        <v>31</v>
      </c>
      <c r="F23" s="37">
        <f>F24</f>
        <v>130061926</v>
      </c>
      <c r="G23" s="37">
        <v>0</v>
      </c>
      <c r="H23" s="37">
        <v>0</v>
      </c>
      <c r="I23" s="37">
        <f>I24</f>
        <v>130061926</v>
      </c>
      <c r="J23" s="37">
        <v>0</v>
      </c>
      <c r="K23" s="37">
        <v>0</v>
      </c>
      <c r="L23" s="37">
        <v>0</v>
      </c>
      <c r="M23" s="37">
        <v>0</v>
      </c>
      <c r="N23" s="37">
        <f>N24</f>
        <v>130061926</v>
      </c>
      <c r="O23" s="37">
        <v>0</v>
      </c>
      <c r="P23" s="37">
        <v>0</v>
      </c>
      <c r="Q23" s="37">
        <f>Q24</f>
        <v>130061926</v>
      </c>
    </row>
    <row r="24" spans="1:17" s="67" customFormat="1" ht="55.5" x14ac:dyDescent="0.2">
      <c r="A24" s="62"/>
      <c r="B24" s="63">
        <v>3718880</v>
      </c>
      <c r="C24" s="63" t="s">
        <v>32</v>
      </c>
      <c r="D24" s="64"/>
      <c r="E24" s="65" t="s">
        <v>33</v>
      </c>
      <c r="F24" s="66">
        <f>F25</f>
        <v>130061926</v>
      </c>
      <c r="G24" s="66">
        <v>0</v>
      </c>
      <c r="H24" s="66">
        <v>0</v>
      </c>
      <c r="I24" s="66">
        <f>I25</f>
        <v>130061926</v>
      </c>
      <c r="J24" s="66">
        <v>0</v>
      </c>
      <c r="K24" s="66">
        <v>0</v>
      </c>
      <c r="L24" s="66">
        <v>0</v>
      </c>
      <c r="M24" s="66">
        <v>0</v>
      </c>
      <c r="N24" s="66">
        <f>N25</f>
        <v>130061926</v>
      </c>
      <c r="O24" s="66">
        <v>0</v>
      </c>
      <c r="P24" s="66">
        <v>0</v>
      </c>
      <c r="Q24" s="66">
        <f>Q25</f>
        <v>130061926</v>
      </c>
    </row>
    <row r="25" spans="1:17" s="67" customFormat="1" ht="83.25" x14ac:dyDescent="0.2">
      <c r="A25" s="62"/>
      <c r="B25" s="68">
        <v>3718881</v>
      </c>
      <c r="C25" s="68" t="s">
        <v>34</v>
      </c>
      <c r="D25" s="68" t="s">
        <v>22</v>
      </c>
      <c r="E25" s="69" t="s">
        <v>35</v>
      </c>
      <c r="F25" s="53">
        <v>130061926</v>
      </c>
      <c r="G25" s="56">
        <v>0</v>
      </c>
      <c r="H25" s="56">
        <v>0</v>
      </c>
      <c r="I25" s="56">
        <f>F25</f>
        <v>130061926</v>
      </c>
      <c r="J25" s="56"/>
      <c r="K25" s="56">
        <v>0</v>
      </c>
      <c r="L25" s="56">
        <v>0</v>
      </c>
      <c r="M25" s="56">
        <v>0</v>
      </c>
      <c r="N25" s="56">
        <f>F25+J25</f>
        <v>130061926</v>
      </c>
      <c r="O25" s="70">
        <v>0</v>
      </c>
      <c r="P25" s="70">
        <v>0</v>
      </c>
      <c r="Q25" s="56">
        <f>N25+O25</f>
        <v>130061926</v>
      </c>
    </row>
    <row r="26" spans="1:17" s="39" customFormat="1" ht="54" x14ac:dyDescent="0.2">
      <c r="A26" s="32"/>
      <c r="B26" s="33">
        <v>4000000</v>
      </c>
      <c r="C26" s="34"/>
      <c r="D26" s="34"/>
      <c r="E26" s="35" t="s">
        <v>36</v>
      </c>
      <c r="F26" s="36">
        <v>0</v>
      </c>
      <c r="G26" s="36">
        <v>0</v>
      </c>
      <c r="H26" s="36">
        <v>0</v>
      </c>
      <c r="I26" s="36">
        <v>0</v>
      </c>
      <c r="J26" s="36">
        <f>J27</f>
        <v>-4351118</v>
      </c>
      <c r="K26" s="36">
        <v>0</v>
      </c>
      <c r="L26" s="36">
        <v>0</v>
      </c>
      <c r="M26" s="36">
        <f t="shared" ref="M26:N28" si="1">M27</f>
        <v>-4351118</v>
      </c>
      <c r="N26" s="36">
        <f t="shared" si="1"/>
        <v>-4351118</v>
      </c>
      <c r="O26" s="36">
        <v>0</v>
      </c>
      <c r="P26" s="36">
        <v>0</v>
      </c>
      <c r="Q26" s="36">
        <f>Q27</f>
        <v>-4351118</v>
      </c>
    </row>
    <row r="27" spans="1:17" s="39" customFormat="1" ht="54" x14ac:dyDescent="0.2">
      <c r="A27" s="32"/>
      <c r="B27" s="33">
        <v>4010000</v>
      </c>
      <c r="C27" s="34"/>
      <c r="D27" s="34"/>
      <c r="E27" s="35" t="s">
        <v>36</v>
      </c>
      <c r="F27" s="36">
        <v>0</v>
      </c>
      <c r="G27" s="36">
        <v>0</v>
      </c>
      <c r="H27" s="36">
        <v>0</v>
      </c>
      <c r="I27" s="36">
        <v>0</v>
      </c>
      <c r="J27" s="36">
        <f>J28</f>
        <v>-4351118</v>
      </c>
      <c r="K27" s="36">
        <v>0</v>
      </c>
      <c r="L27" s="36">
        <v>0</v>
      </c>
      <c r="M27" s="36">
        <f t="shared" si="1"/>
        <v>-4351118</v>
      </c>
      <c r="N27" s="36">
        <f t="shared" si="1"/>
        <v>-4351118</v>
      </c>
      <c r="O27" s="36">
        <v>0</v>
      </c>
      <c r="P27" s="36">
        <v>0</v>
      </c>
      <c r="Q27" s="36">
        <f>Q28</f>
        <v>-4351118</v>
      </c>
    </row>
    <row r="28" spans="1:17" s="55" customFormat="1" ht="55.5" x14ac:dyDescent="0.2">
      <c r="A28" s="54"/>
      <c r="B28" s="43">
        <v>4018860</v>
      </c>
      <c r="C28" s="43" t="s">
        <v>20</v>
      </c>
      <c r="D28" s="44"/>
      <c r="E28" s="45" t="s">
        <v>21</v>
      </c>
      <c r="F28" s="46">
        <v>0</v>
      </c>
      <c r="G28" s="46">
        <v>0</v>
      </c>
      <c r="H28" s="46">
        <v>0</v>
      </c>
      <c r="I28" s="46">
        <v>0</v>
      </c>
      <c r="J28" s="46">
        <f>J29</f>
        <v>-4351118</v>
      </c>
      <c r="K28" s="46">
        <v>0</v>
      </c>
      <c r="L28" s="46">
        <v>0</v>
      </c>
      <c r="M28" s="46">
        <f t="shared" si="1"/>
        <v>-4351118</v>
      </c>
      <c r="N28" s="46">
        <f t="shared" si="1"/>
        <v>-4351118</v>
      </c>
      <c r="O28" s="46">
        <v>0</v>
      </c>
      <c r="P28" s="46">
        <v>0</v>
      </c>
      <c r="Q28" s="46">
        <f>Q29</f>
        <v>-4351118</v>
      </c>
    </row>
    <row r="29" spans="1:17" s="55" customFormat="1" ht="55.5" x14ac:dyDescent="0.2">
      <c r="A29" s="54"/>
      <c r="B29" s="48">
        <v>4018862</v>
      </c>
      <c r="C29" s="48" t="s">
        <v>24</v>
      </c>
      <c r="D29" s="48" t="s">
        <v>22</v>
      </c>
      <c r="E29" s="49" t="s">
        <v>25</v>
      </c>
      <c r="F29" s="51"/>
      <c r="G29" s="51">
        <v>0</v>
      </c>
      <c r="H29" s="51">
        <v>0</v>
      </c>
      <c r="I29" s="51">
        <v>0</v>
      </c>
      <c r="J29" s="53">
        <v>-4351118</v>
      </c>
      <c r="K29" s="56">
        <v>0</v>
      </c>
      <c r="L29" s="51">
        <v>0</v>
      </c>
      <c r="M29" s="51">
        <f>J29</f>
        <v>-4351118</v>
      </c>
      <c r="N29" s="52">
        <f>F29+J29</f>
        <v>-4351118</v>
      </c>
      <c r="O29" s="52">
        <v>0</v>
      </c>
      <c r="P29" s="52">
        <v>0</v>
      </c>
      <c r="Q29" s="52">
        <f>N29</f>
        <v>-4351118</v>
      </c>
    </row>
    <row r="30" spans="1:17" s="39" customFormat="1" ht="54" hidden="1" x14ac:dyDescent="0.2">
      <c r="A30" s="32"/>
      <c r="B30" s="33">
        <v>4900000</v>
      </c>
      <c r="C30" s="34"/>
      <c r="D30" s="34"/>
      <c r="E30" s="35" t="s">
        <v>37</v>
      </c>
      <c r="F30" s="36">
        <v>0</v>
      </c>
      <c r="G30" s="36">
        <v>0</v>
      </c>
      <c r="H30" s="36">
        <v>0</v>
      </c>
      <c r="I30" s="36">
        <v>0</v>
      </c>
      <c r="J30" s="36">
        <f>J31</f>
        <v>0</v>
      </c>
      <c r="K30" s="36">
        <v>0</v>
      </c>
      <c r="L30" s="36">
        <v>0</v>
      </c>
      <c r="M30" s="36">
        <f t="shared" ref="M30:N32" si="2">M31</f>
        <v>0</v>
      </c>
      <c r="N30" s="36">
        <f t="shared" si="2"/>
        <v>0</v>
      </c>
      <c r="O30" s="36">
        <v>0</v>
      </c>
      <c r="P30" s="36">
        <v>0</v>
      </c>
      <c r="Q30" s="36">
        <f>Q31</f>
        <v>0</v>
      </c>
    </row>
    <row r="31" spans="1:17" s="39" customFormat="1" ht="54" hidden="1" x14ac:dyDescent="0.2">
      <c r="A31" s="32"/>
      <c r="B31" s="33">
        <v>4910000</v>
      </c>
      <c r="C31" s="34"/>
      <c r="D31" s="34"/>
      <c r="E31" s="35" t="s">
        <v>37</v>
      </c>
      <c r="F31" s="36">
        <v>0</v>
      </c>
      <c r="G31" s="36">
        <v>0</v>
      </c>
      <c r="H31" s="36">
        <v>0</v>
      </c>
      <c r="I31" s="36">
        <v>0</v>
      </c>
      <c r="J31" s="36">
        <f>J32</f>
        <v>0</v>
      </c>
      <c r="K31" s="36">
        <v>0</v>
      </c>
      <c r="L31" s="36">
        <v>0</v>
      </c>
      <c r="M31" s="36">
        <f t="shared" si="2"/>
        <v>0</v>
      </c>
      <c r="N31" s="36">
        <f t="shared" si="2"/>
        <v>0</v>
      </c>
      <c r="O31" s="36">
        <v>0</v>
      </c>
      <c r="P31" s="36">
        <v>0</v>
      </c>
      <c r="Q31" s="36">
        <f>Q32</f>
        <v>0</v>
      </c>
    </row>
    <row r="32" spans="1:17" s="55" customFormat="1" ht="55.5" hidden="1" x14ac:dyDescent="0.2">
      <c r="A32" s="54"/>
      <c r="B32" s="43">
        <v>4918860</v>
      </c>
      <c r="C32" s="43" t="s">
        <v>20</v>
      </c>
      <c r="D32" s="44"/>
      <c r="E32" s="45" t="s">
        <v>21</v>
      </c>
      <c r="F32" s="46">
        <v>0</v>
      </c>
      <c r="G32" s="46">
        <v>0</v>
      </c>
      <c r="H32" s="46">
        <v>0</v>
      </c>
      <c r="I32" s="46">
        <v>0</v>
      </c>
      <c r="J32" s="46">
        <f>J33</f>
        <v>0</v>
      </c>
      <c r="K32" s="46">
        <v>0</v>
      </c>
      <c r="L32" s="46">
        <v>0</v>
      </c>
      <c r="M32" s="46">
        <f t="shared" si="2"/>
        <v>0</v>
      </c>
      <c r="N32" s="46">
        <f t="shared" si="2"/>
        <v>0</v>
      </c>
      <c r="O32" s="46">
        <v>0</v>
      </c>
      <c r="P32" s="46">
        <v>0</v>
      </c>
      <c r="Q32" s="46">
        <f>Q33</f>
        <v>0</v>
      </c>
    </row>
    <row r="33" spans="1:20" s="55" customFormat="1" ht="55.5" hidden="1" x14ac:dyDescent="0.2">
      <c r="A33" s="54"/>
      <c r="B33" s="48">
        <v>4918862</v>
      </c>
      <c r="C33" s="48" t="s">
        <v>24</v>
      </c>
      <c r="D33" s="48" t="s">
        <v>22</v>
      </c>
      <c r="E33" s="49" t="s">
        <v>25</v>
      </c>
      <c r="F33" s="51"/>
      <c r="G33" s="51">
        <v>0</v>
      </c>
      <c r="H33" s="51">
        <v>0</v>
      </c>
      <c r="I33" s="51">
        <v>0</v>
      </c>
      <c r="J33" s="71"/>
      <c r="K33" s="56">
        <v>0</v>
      </c>
      <c r="L33" s="51">
        <v>0</v>
      </c>
      <c r="M33" s="51">
        <f>J33</f>
        <v>0</v>
      </c>
      <c r="N33" s="52">
        <f>F33+J33</f>
        <v>0</v>
      </c>
      <c r="O33" s="52">
        <v>0</v>
      </c>
      <c r="P33" s="52">
        <v>0</v>
      </c>
      <c r="Q33" s="52">
        <f>N33</f>
        <v>0</v>
      </c>
    </row>
    <row r="34" spans="1:20" s="61" customFormat="1" ht="27" x14ac:dyDescent="0.2">
      <c r="A34" s="57"/>
      <c r="B34" s="72"/>
      <c r="C34" s="58"/>
      <c r="D34" s="58"/>
      <c r="E34" s="60" t="s">
        <v>38</v>
      </c>
      <c r="F34" s="73">
        <f>F30+F26+F22+F18+F14+F9</f>
        <v>130061926</v>
      </c>
      <c r="G34" s="73">
        <f t="shared" ref="G34:Q34" si="3">G30+G26+G22+G18+G14+G9</f>
        <v>0</v>
      </c>
      <c r="H34" s="73">
        <f t="shared" si="3"/>
        <v>0</v>
      </c>
      <c r="I34" s="73">
        <f t="shared" si="3"/>
        <v>130061926</v>
      </c>
      <c r="J34" s="73">
        <f t="shared" si="3"/>
        <v>-387548345</v>
      </c>
      <c r="K34" s="73">
        <f t="shared" si="3"/>
        <v>-180000</v>
      </c>
      <c r="L34" s="73">
        <f t="shared" si="3"/>
        <v>0</v>
      </c>
      <c r="M34" s="73">
        <f t="shared" si="3"/>
        <v>-387728345</v>
      </c>
      <c r="N34" s="73">
        <f t="shared" si="3"/>
        <v>-257486419</v>
      </c>
      <c r="O34" s="73">
        <f t="shared" si="3"/>
        <v>-180000</v>
      </c>
      <c r="P34" s="73">
        <f t="shared" si="3"/>
        <v>0</v>
      </c>
      <c r="Q34" s="73">
        <f t="shared" si="3"/>
        <v>-257666419</v>
      </c>
    </row>
    <row r="35" spans="1:20" s="39" customFormat="1" ht="27" x14ac:dyDescent="0.2">
      <c r="A35" s="32"/>
      <c r="B35" s="74"/>
      <c r="C35" s="75"/>
      <c r="D35" s="75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</row>
    <row r="36" spans="1:20" s="39" customFormat="1" x14ac:dyDescent="0.2">
      <c r="A36" s="32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20" x14ac:dyDescent="0.4"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20" s="80" customFormat="1" ht="33" x14ac:dyDescent="0.45">
      <c r="A38" s="80" t="s">
        <v>39</v>
      </c>
      <c r="B38" s="81" t="s">
        <v>40</v>
      </c>
      <c r="C38" s="82"/>
      <c r="D38" s="82"/>
      <c r="E38" s="83"/>
      <c r="F38" s="83"/>
      <c r="G38" s="83"/>
      <c r="H38" s="83"/>
      <c r="I38" s="83"/>
      <c r="J38" s="84"/>
      <c r="K38" s="84"/>
      <c r="L38" s="84"/>
      <c r="M38" s="85"/>
      <c r="N38" s="85"/>
      <c r="O38" s="85"/>
      <c r="P38" s="85" t="s">
        <v>41</v>
      </c>
      <c r="Q38" s="85"/>
      <c r="T38" s="85">
        <f>N38</f>
        <v>0</v>
      </c>
    </row>
    <row r="41" spans="1:20" x14ac:dyDescent="0.4"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</row>
  </sheetData>
  <mergeCells count="22">
    <mergeCell ref="Q7:Q8"/>
    <mergeCell ref="B36:Q36"/>
    <mergeCell ref="J6:M6"/>
    <mergeCell ref="N6:Q6"/>
    <mergeCell ref="F7:F8"/>
    <mergeCell ref="G7:H7"/>
    <mergeCell ref="I7:I8"/>
    <mergeCell ref="J7:J8"/>
    <mergeCell ref="K7:L7"/>
    <mergeCell ref="M7:M8"/>
    <mergeCell ref="N7:N8"/>
    <mergeCell ref="O7:P7"/>
    <mergeCell ref="M1:Q1"/>
    <mergeCell ref="M2:Q2"/>
    <mergeCell ref="E3:M4"/>
    <mergeCell ref="B4:C4"/>
    <mergeCell ref="B5:C5"/>
    <mergeCell ref="B6:B8"/>
    <mergeCell ref="C6:C8"/>
    <mergeCell ref="D6:D8"/>
    <mergeCell ref="E6:E8"/>
    <mergeCell ref="F6:I6"/>
  </mergeCells>
  <printOptions horizontalCentered="1"/>
  <pageMargins left="0.19685039370078741" right="0.19685039370078741" top="0.39370078740157483" bottom="0.27559055118110237" header="0" footer="0"/>
  <pageSetup paperSize="9" scale="29" firstPageNumber="5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2023_2_зміни</vt:lpstr>
      <vt:lpstr>'2023_2_зміни'!Область_печати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2023-03-13T13:46:10Z</dcterms:created>
  <dcterms:modified xsi:type="dcterms:W3CDTF">2023-03-13T13:46:29Z</dcterms:modified>
</cp:coreProperties>
</file>