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812\!!!!\Бюджетний відділ\MARINA\БЮДЖЕТ 2025\ЗМІНИ ДО РІШЕННЯ\ЗМІНИ_1\"/>
    </mc:Choice>
  </mc:AlternateContent>
  <xr:revisionPtr revIDLastSave="0" documentId="13_ncr:1_{1F9A4D11-044C-4E76-B074-09E754487646}" xr6:coauthVersionLast="47" xr6:coauthVersionMax="47" xr10:uidLastSave="{00000000-0000-0000-0000-000000000000}"/>
  <bookViews>
    <workbookView xWindow="3120" yWindow="3120" windowWidth="21600" windowHeight="11385" firstSheet="1" activeTab="1" xr2:uid="{00000000-000D-0000-FFFF-FFFF00000000}"/>
  </bookViews>
  <sheets>
    <sheet name="2023" sheetId="1" state="hidden" r:id="rId1"/>
    <sheet name="2025" sheetId="2" r:id="rId2"/>
  </sheets>
  <definedNames>
    <definedName name="_xlnm._FilterDatabase" localSheetId="0" hidden="1">'2023'!$A$8:$F$377</definedName>
    <definedName name="_xlnm._FilterDatabase" localSheetId="1" hidden="1">'2025'!$A$8:$C$375</definedName>
    <definedName name="_xlnm.Print_Titles" localSheetId="0">'2023'!$8:$8</definedName>
    <definedName name="_xlnm.Print_Titles" localSheetId="1">'2025'!$8:$8</definedName>
    <definedName name="_xlnm.Print_Area" localSheetId="0">'2023'!$A$1:$C$380</definedName>
    <definedName name="_xlnm.Print_Area" localSheetId="1">'2025'!$A$1:$C$378</definedName>
  </definedNames>
  <calcPr calcId="191029" refMode="R1C1"/>
</workbook>
</file>

<file path=xl/calcChain.xml><?xml version="1.0" encoding="utf-8"?>
<calcChain xmlns="http://schemas.openxmlformats.org/spreadsheetml/2006/main">
  <c r="C230" i="2" l="1"/>
  <c r="C227" i="2"/>
  <c r="C187" i="2"/>
  <c r="C163" i="2"/>
  <c r="C343" i="2" l="1"/>
  <c r="C345" i="2"/>
  <c r="C262" i="2" l="1"/>
  <c r="C229" i="2" l="1"/>
  <c r="C314" i="2" l="1"/>
  <c r="C322" i="2"/>
  <c r="C47" i="2" l="1"/>
  <c r="C329" i="2" l="1"/>
  <c r="C233" i="2" l="1"/>
  <c r="C236" i="2"/>
  <c r="C254" i="2"/>
  <c r="C258" i="2"/>
  <c r="C264" i="2"/>
  <c r="C277" i="2"/>
  <c r="C303" i="2"/>
  <c r="C336" i="2"/>
  <c r="C349" i="2"/>
  <c r="C360" i="2"/>
  <c r="C204" i="2" l="1"/>
  <c r="C363" i="2" l="1"/>
  <c r="C374" i="2" s="1"/>
  <c r="C278" i="2"/>
  <c r="C289" i="2" s="1"/>
  <c r="C266" i="2"/>
  <c r="C260" i="2"/>
  <c r="C231" i="2"/>
  <c r="C226" i="2"/>
  <c r="C219" i="2"/>
  <c r="C222" i="2" s="1"/>
  <c r="C207" i="2"/>
  <c r="C202" i="2"/>
  <c r="C194" i="2"/>
  <c r="C77" i="2"/>
  <c r="C124" i="2" s="1"/>
  <c r="C57" i="2"/>
  <c r="C12" i="2"/>
  <c r="C332" i="1" l="1"/>
  <c r="C240" i="1" l="1"/>
  <c r="C223" i="1" l="1"/>
  <c r="C31" i="1" l="1"/>
  <c r="C49" i="1" s="1"/>
  <c r="C368" i="1" l="1"/>
  <c r="C376" i="1" s="1"/>
  <c r="C365" i="1"/>
  <c r="C354" i="1"/>
  <c r="C341" i="1"/>
  <c r="C326" i="1"/>
  <c r="C316" i="1"/>
  <c r="C303" i="1"/>
  <c r="C279" i="1"/>
  <c r="C289" i="1" s="1"/>
  <c r="C278" i="1"/>
  <c r="C267" i="1"/>
  <c r="C265" i="1"/>
  <c r="C263" i="1"/>
  <c r="C261" i="1"/>
  <c r="C257" i="1"/>
  <c r="C237" i="1"/>
  <c r="C235" i="1"/>
  <c r="C230" i="1"/>
  <c r="C226" i="1"/>
  <c r="C211" i="1"/>
  <c r="C208" i="1"/>
  <c r="C205" i="1"/>
  <c r="C197" i="1"/>
  <c r="C80" i="1"/>
  <c r="C124" i="1" s="1"/>
  <c r="C60" i="1"/>
  <c r="C12" i="1"/>
</calcChain>
</file>

<file path=xl/sharedStrings.xml><?xml version="1.0" encoding="utf-8"?>
<sst xmlns="http://schemas.openxmlformats.org/spreadsheetml/2006/main" count="786" uniqueCount="389">
  <si>
    <t>(код бюджету)</t>
  </si>
  <si>
    <t>Гранична чисельність штатних одиниць, які утримуються за рахунок коштів бюджету міста Києва</t>
  </si>
  <si>
    <t>Головний розпорядник бюджетних коштів</t>
  </si>
  <si>
    <t>Найменування комунальних підприємств, установ і організацій*</t>
  </si>
  <si>
    <t>Гранична чисельність штатних одиниць, од</t>
  </si>
  <si>
    <t>Апарат виконавчого органу Київської міської ради (Київської міської державної адміністрації)</t>
  </si>
  <si>
    <t>Комунальне підприємство «Автотранспортне підприємство виконавчого органу Київської міської ради (Київської міської державної адміністрації)»</t>
  </si>
  <si>
    <t>Комунальна бюджетна установа «Контактний центр міста Києва»</t>
  </si>
  <si>
    <t>Комунальна організація «Київмедспецтранс»</t>
  </si>
  <si>
    <t>Всього</t>
  </si>
  <si>
    <t>Департамент соціальної політики  виконавчого органу Київської міської ради (Київської міської державної адміністрації)</t>
  </si>
  <si>
    <t>Дарницький дитячий будинок-інтернат</t>
  </si>
  <si>
    <t>Святошинський дитячий будинок-інтернат</t>
  </si>
  <si>
    <t>Київський геріатричний пансіонат</t>
  </si>
  <si>
    <t>Київський пансіонат ветеранів праці</t>
  </si>
  <si>
    <t>Ново-Білицький психоневрологічний інтернат для чоловіків</t>
  </si>
  <si>
    <t>Пуща-Водицький психоневрологічний інтернат</t>
  </si>
  <si>
    <t>Святошинський психоневрологічний інтернат</t>
  </si>
  <si>
    <t>Київський психоневрологічний інтернат</t>
  </si>
  <si>
    <t xml:space="preserve">Київський міський територіальний центр соціального обслуговування </t>
  </si>
  <si>
    <t>Територіальний центр соціального обслуговування (надання соціальних послуг) 
Голосіївського району м.Києва</t>
  </si>
  <si>
    <t>Територіальний центр соціального обслуговування (надання соціальних послуг) 
Дарницького району м.Києва</t>
  </si>
  <si>
    <t>Територіальний центр соціального обслуговування (надання соціальних послуг) 
Деснянського району м.Києва</t>
  </si>
  <si>
    <t>Територіальний центр соціального обслуговування (надання соціальних послуг) 
Дніпровського району м.Києва</t>
  </si>
  <si>
    <t>Територіальний центр соціального обслуговування (надання соціальних послуг) 
Оболонського району м.Києва</t>
  </si>
  <si>
    <t>Територіальний центр соціального обслуговування (надання соціальних послуг) 
Печерського району м.Києва</t>
  </si>
  <si>
    <t>Територіальний центр соціального обслуговування (надання соціальних послуг) 
Подільського району м.Києва</t>
  </si>
  <si>
    <t>Територіальний центр соціального обслуговування (надання соціальних послуг) 
Святошинського району м.Києва</t>
  </si>
  <si>
    <t>Територіальний центр соціального обслуговування (надання соціальних послуг) 
Солом'янського району м.Києва</t>
  </si>
  <si>
    <t>Територіальний центр соціального обслуговування (надання соціальних послуг) 
Шевченківського району м.Києва</t>
  </si>
  <si>
    <t xml:space="preserve">Київський міський Центр соціальної, професійної та трудової реабілітації інвалідів </t>
  </si>
  <si>
    <t>Київський міський Центр реабілітації дітей з інвалідністю</t>
  </si>
  <si>
    <t>Комунальна реабілітаційна установа «Київський центр незрячих»</t>
  </si>
  <si>
    <t>Київський міський центр по нарахуванню та здійснення соціальних виплат</t>
  </si>
  <si>
    <t>Київський міський Палац ветеранів</t>
  </si>
  <si>
    <t>Київський міський комунальний центр комплексної реабілітації для осіб з
 інвалідністю внаслідок інтелектуальних порушень «Трамплін»</t>
  </si>
  <si>
    <t>Київський міський центр комплексного обслуговування бездомних осіб</t>
  </si>
  <si>
    <t>Будинок соціального піклування</t>
  </si>
  <si>
    <t>Санаторій-профілакторій «Тетерів»</t>
  </si>
  <si>
    <t>Комунальна соціальна установа «Київський реабілітаційний комплекс змішаного типу для осіб з інвалідністю внаслідок інтелектуальних порушень»</t>
  </si>
  <si>
    <t>Спеціалізований будинок для ветеранів війни та праці, громадян похилого віку та інвалідів по вул. Їжакевича, 3</t>
  </si>
  <si>
    <t>Спеціалізований будинок для ветеранів війни та праці, громадян похилого віку та інвалідів по вул. Будищанській 4</t>
  </si>
  <si>
    <t>Спеціалізований будинок для ветеранів війни та праці, громадян похилого віку та інвалідів на вул. Котельникова,32/11</t>
  </si>
  <si>
    <t>Київський міський Центр гендерної рівності, запобігання та протидії насильства</t>
  </si>
  <si>
    <t>Центр соціальної реабілітації осіб з інтелектуальними та психічними порушеннями</t>
  </si>
  <si>
    <t>Комунальна бюджетна установа «Київський міський центр допомоги учасникам антитериростичної операції»</t>
  </si>
  <si>
    <t>Служба у справах дітей та сім'ї  виконавчого органу Київської міської ради (Київської міської державної адміністрації)</t>
  </si>
  <si>
    <t>Міський центр дитини</t>
  </si>
  <si>
    <t>Київський міський центр сім'ї «Родинний дім»</t>
  </si>
  <si>
    <t xml:space="preserve">Центр соціально-психологічної реабілітації дітей </t>
  </si>
  <si>
    <t xml:space="preserve">Центр соціально-психологічної реабілітації дітей №1 </t>
  </si>
  <si>
    <t>Комунальна установа «Київський міський лівобережний центр для  ВІЛ-інфікованих дітей та молоді»</t>
  </si>
  <si>
    <t>Комунальна установа «Київський міський правобережний центр для  ВІЛ-інфікованих дітей та молоді»</t>
  </si>
  <si>
    <t>Київський міський центр соціально психологічної допомоги</t>
  </si>
  <si>
    <t>Київський міський соціальний гуртожиток для дітей-сиріт та дітей, позбавлених батьківського піклування</t>
  </si>
  <si>
    <t>Київський міський центр соціальної підтримки дітей та сімей</t>
  </si>
  <si>
    <t>Київський міський центр соціальних служб</t>
  </si>
  <si>
    <t>Департамент культури  виконавчого органу Київської міської ради (Київської міської державної адміністрації)</t>
  </si>
  <si>
    <t>Комунальний заклад «Театрально-видовищний заклад культури «Київський муніципальний академічний театр опери і балету для дітей та юнацтва»</t>
  </si>
  <si>
    <t>Театрально-видовищний заклад культури «Київський академічний театр юного глядача на Липках»</t>
  </si>
  <si>
    <t>Театрально-видовищний заклад культури «Київський академічний театр драми і комедії на лівому березі Дніпра»</t>
  </si>
  <si>
    <t>Театрально-видовищний заклад культури «Київський академічний театр ляльок»</t>
  </si>
  <si>
    <t>Театрально-видовищний заклад культури «Київський національний академічний Молодий театр»</t>
  </si>
  <si>
    <t>Театрально-видовищний заклад культури  «Київський національний академічний театр оперети»</t>
  </si>
  <si>
    <t>Театрально-видовищний заклад культури  «Київський академічний драматичний театр на Подолі»</t>
  </si>
  <si>
    <t>Заклад культури «Київська академічна майстерня театрального мистецтва «Сузір'я»</t>
  </si>
  <si>
    <t>Театрально-видовищний заклад культури  «Київський академічний театр «Колесо»</t>
  </si>
  <si>
    <t>Комунальний заклад «Театрально-видовищний заклад культури «Київський муніципальний академічний театр ляльок на лівому березі Дніпра»</t>
  </si>
  <si>
    <t>Комунальний заклад «Театрально-видовищний заклад культури «Творча майстерня «Театр маріонеток»</t>
  </si>
  <si>
    <t>Театрально-видовищний заклад культури «Київський академічний театр «Золоті ворота»</t>
  </si>
  <si>
    <t>Театрально-видовищний заклад культури «Український малий драматичний театр»</t>
  </si>
  <si>
    <t>Комунальний театрально-концертний заклад культури «Циганський академічний музично-драматичний театр «Романс»</t>
  </si>
  <si>
    <t>Театрально-концертний заклад культури «Київський академічний театр українського фольклору «Берегиня»</t>
  </si>
  <si>
    <t>Комунальний заклад «Театрально-видовищний заклад культури «Київська мала опера»</t>
  </si>
  <si>
    <t>Комунальний заклад «Театрально-видовищний заклад культури «Київський камерний театр «Дивний замок»</t>
  </si>
  <si>
    <t>Комунальний заклад «Театрально-видовищний заклад культури «Київський академічний театр «Актор»</t>
  </si>
  <si>
    <t>Театрально-видовищний заклад культури «Київський академічний театр на Печерську»</t>
  </si>
  <si>
    <t>Комунальний заклад «Театрально-видовищний заклад культури «Академічний театр «Київ Модерн-балет»</t>
  </si>
  <si>
    <t>Концертно-театральний заклад культури «Український академічний фольклорно-етнографічний ансамбль «Калина»</t>
  </si>
  <si>
    <t>Комунальний заклад «Концертний заклад культури «Київський академічний муніципальний духовий оркестр»</t>
  </si>
  <si>
    <t>«Концертний заклад культури «Муніципальна академічна чоловіча хорова капела ім.Л.М.Ревуцького»</t>
  </si>
  <si>
    <t>Комунальний заклад «Київський академічний ансамбль української музики «Дніпро»</t>
  </si>
  <si>
    <t>Концертний заклад культури «Муніципальний академічний камерний хор «Київ»</t>
  </si>
  <si>
    <t>Комунальний концертний заклад культури «Академічний камерний хор «Хрещатик»</t>
  </si>
  <si>
    <t>Державне підприємство «Державний академічний оркестр «РадіоБенд Олександра Фокіна»</t>
  </si>
  <si>
    <t>Державне підприємство «Державний академічний естрадно-симфонічний оркестр України»</t>
  </si>
  <si>
    <t xml:space="preserve">Державна агенція промоції культури України </t>
  </si>
  <si>
    <t>Київський міський Центр народної творчості та культурологічних досліджень</t>
  </si>
  <si>
    <t>Центральний парк культури і відпочинку м. Києва</t>
  </si>
  <si>
    <t>Голосіївський парк культури та відпочинку ім. М. Рильського</t>
  </si>
  <si>
    <t>Комунальний заклад «Парк культури і відпочинку «Гідропарк»</t>
  </si>
  <si>
    <t>Парк культури і відпочинку «Перемога»</t>
  </si>
  <si>
    <t>Парк культури і відпочинку «Партизанська слава»</t>
  </si>
  <si>
    <t>Київський зоологічний парк загальнодержавного значення</t>
  </si>
  <si>
    <t>Комунальне підприємство виконавчого органу Київради (Київської міської державної адміністрації) «Агентство по обслуговуванню театральної та концертної діяльності»</t>
  </si>
  <si>
    <t>Комунальне підприємство виконавчого органу Київської міської ради (Київської міської державної адміністрації) «Європейський культурний центр Краків»</t>
  </si>
  <si>
    <t xml:space="preserve">Комунальний заклад «Центр художньої та технічної творчості «Печерськ»    </t>
  </si>
  <si>
    <t>Київська міська галерея мистецтв «Лавра»</t>
  </si>
  <si>
    <t>Музей історії міста Києва</t>
  </si>
  <si>
    <t>Національний музей українського народного декоративного мистецтва</t>
  </si>
  <si>
    <t>Національний музей «Київська картинна галерея»</t>
  </si>
  <si>
    <t>Музей видатних діячів української культури Лесі Українки, Миколи Лисенка, Панаса Саксаганського, Михайла Старицького</t>
  </si>
  <si>
    <t>Національний музей мистецтв імені Богдана та Варвари Ханенків</t>
  </si>
  <si>
    <t>Музей книги і друкарства України</t>
  </si>
  <si>
    <t>Національний історико-архітектурний музей «Київська фортеця»</t>
  </si>
  <si>
    <t>Музей театрального, музичного та кіномистецтва України</t>
  </si>
  <si>
    <t>Національний центр народної культури «Музей Івана Гончара»</t>
  </si>
  <si>
    <t>Музей-майстерня І.П. Кавалерідзе</t>
  </si>
  <si>
    <t>Літературно-меморіальний музей-квартира П.Г. Тичини в м. Києві</t>
  </si>
  <si>
    <t>Київський літературно-меморіальний музей М. Рильського</t>
  </si>
  <si>
    <t>Музей гетьманства</t>
  </si>
  <si>
    <t>Музей історії Десятинної церкви</t>
  </si>
  <si>
    <t>Музей спортивної слави України</t>
  </si>
  <si>
    <t>Педагогічний музей України</t>
  </si>
  <si>
    <t>Державний музей іграшки</t>
  </si>
  <si>
    <t>Дирекція художніх виставок України</t>
  </si>
  <si>
    <t>Держаний музей авіації імені О. К. Антонова</t>
  </si>
  <si>
    <t>Державний політехнічний музей при Національному технічному університеті України «Київський політехнічний інститут імені Ігоря Сікорського»</t>
  </si>
  <si>
    <t>Публічна бібліотека імені Лесі Українки для дорослих м. Києва</t>
  </si>
  <si>
    <t>Центральна бібліотека ім. Т.Г. Шевченка для дітей м. Києва</t>
  </si>
  <si>
    <t>Міська спеціалізована молодіжна бібліотека «Молода гвардія»</t>
  </si>
  <si>
    <t>Департамент молоді та спорту виконавчого органу Київської міської ради (Київської міської державної адміністрації)</t>
  </si>
  <si>
    <t>Київський міський центр з фізичної культури і спорту інвалідів «Інваспорт»</t>
  </si>
  <si>
    <t xml:space="preserve">Комплексна дитячо-юнацька спортивна школа «Чемпіон» </t>
  </si>
  <si>
    <t>Дитячо-юнацька спортивна школа «Сузір'я»</t>
  </si>
  <si>
    <t>Дитячо-юнацька спортивна школа «Переможець»</t>
  </si>
  <si>
    <t>Дитячо-юнацька спортивна школа «Аквалідер»</t>
  </si>
  <si>
    <t>Комплексна дитячо-юнацька спортивна школа «Динамо»</t>
  </si>
  <si>
    <t>Дитячо-юнацька спортивна школа «Динамівець»</t>
  </si>
  <si>
    <t>Комплексна дитячо-юнацька спортивна школа «Юний Динамівець»</t>
  </si>
  <si>
    <t>Дитячо-юнацька спортивна школа Дерюгіних</t>
  </si>
  <si>
    <t>Дитячо-юнацька спортивна школа «Лідер»</t>
  </si>
  <si>
    <t>Комплексна дитячо-юнацька спортивна школа «Центр»</t>
  </si>
  <si>
    <t>Комплексна дитячо-юнацька спортивна школа «Вершина»</t>
  </si>
  <si>
    <t>Комплексна дитячо-юнацька спортивна школа «Дельфін»</t>
  </si>
  <si>
    <t>Дитячо-юнацька спортивна школа «Армієць»</t>
  </si>
  <si>
    <t>Дитячо-юнацька спортивна школа «Юність Києва»</t>
  </si>
  <si>
    <t>Дитячо-юнацька спортивна школа «Атлант»</t>
  </si>
  <si>
    <t>Дитячо-юнацька спортивна школа «Крижинка»</t>
  </si>
  <si>
    <t>Дитячо-юнацька спортивна школа «Голосієво»</t>
  </si>
  <si>
    <t>Дитячо-юнацька спортивна школа «Регата»</t>
  </si>
  <si>
    <t>Дитячо-юнацька спортивна школа «Стрімкий м'яч»</t>
  </si>
  <si>
    <t>Комплексна дитячо-юнацька спортивна школа «Тайфун»</t>
  </si>
  <si>
    <t>Дитячо-юнацька спортивна школа «Віраж»</t>
  </si>
  <si>
    <t>Дитячо-юнацька спортивна школа «Автомобіліст»</t>
  </si>
  <si>
    <t>Дитячо-юнацька спортивна школа для дітей-інвалідів «Шанс»</t>
  </si>
  <si>
    <t>Дитячо-юнацька спортивна школа для інвалідів з ігрових видів спорту «Метеор»</t>
  </si>
  <si>
    <t>Комплексна дитячо-юнацька спортивна школа «Юніор спорт»</t>
  </si>
  <si>
    <t>Дитячо-юнацька спортивна школа «Поділ»</t>
  </si>
  <si>
    <t>Комплексна дитячо-юнацька спортивна школа «Козак»</t>
  </si>
  <si>
    <t>Дитячо-юнацька спортивна школа з фігурного катання на ковзанах «Сюїта»</t>
  </si>
  <si>
    <t>Комплексна дитячо-юнацька спортивна школа «Маяк Оболоні»</t>
  </si>
  <si>
    <t>Дитячо-юнацька спортивна школа «Юний Спартаківець»</t>
  </si>
  <si>
    <t>Дитячо-юнацька спортивна школа «Сокіл»</t>
  </si>
  <si>
    <t>Комплексна дитячо-юнацька спортивна школа «Ринг»</t>
  </si>
  <si>
    <t>Дитячо-юнацька спортивна школа «Школа спорту»</t>
  </si>
  <si>
    <t>Дитячо-юнацька спортивна школа «Атлет»</t>
  </si>
  <si>
    <t>Дитячо-юнацька спортивна школа «Старт»</t>
  </si>
  <si>
    <t>Комплексна дитячо-юнацька спортивна школа «Ніка»</t>
  </si>
  <si>
    <t>Дитячо-юнацька спортивна школа «Авіатор»</t>
  </si>
  <si>
    <t>Дитячо-юнацька спортивна школа «Акроспорт»</t>
  </si>
  <si>
    <t>Комплексна дитячо-юнацька спортивна школа «Арсенал»</t>
  </si>
  <si>
    <t>Комплексна дитячо-юнацька спортивна школа «Артем»</t>
  </si>
  <si>
    <t xml:space="preserve">Спеціалізована дитячо-юнацька спортивна школа олімпійського резерву м. Києва з баскетболу </t>
  </si>
  <si>
    <t>Комплексна дитячо-юнацька спортивна школа «Восход»</t>
  </si>
  <si>
    <t xml:space="preserve">Спеціалізована дитячо-юнацька спортивна школа олімпійського резерву м. Києва з легкої атлетики </t>
  </si>
  <si>
    <t>Дитячо- юнацька спортивна школа «Олімпієць»</t>
  </si>
  <si>
    <t>Дитячо- юнацька спортивна школа з плавання</t>
  </si>
  <si>
    <t>Спеціалізована дитячо-юнацька спортивна школа олімпійського резерву м. Києва зі спортивної гімнастики</t>
  </si>
  <si>
    <t>Приватний позашкільний навчальний заклад Комплексна дитячо- юнацька спортивна школа для інвалідів «Прометей»</t>
  </si>
  <si>
    <t>Спеціалізована дитячо-юнацька спортивна школа олімпійського резерву з кульвої стрільби та біатлону «Схід»</t>
  </si>
  <si>
    <t xml:space="preserve">Спеціалізована дитячо-юнацька спортивна школа олімпійського резерву з тенісу </t>
  </si>
  <si>
    <t>Комплексна дитячо-юнацька спортивна школа «Темп»</t>
  </si>
  <si>
    <t>Київська міська школа вищої спортивної майстерності</t>
  </si>
  <si>
    <t>Школа вищої спортивної майстерності міста Києва</t>
  </si>
  <si>
    <t>Республіканська комплексна дитячо-юнацька «Авангард»</t>
  </si>
  <si>
    <t xml:space="preserve">Спеціалізована дитячо-юнацька спортивна школа олімпійського резерву з вітрильного спорту </t>
  </si>
  <si>
    <t>Комплексна дитячо-юнацька спортивна школа «Маяк»</t>
  </si>
  <si>
    <t>Центральна дитячо-юнацька спортивна школа ФСТ «СПАРТАК»</t>
  </si>
  <si>
    <t>Дитячо-юнацька спортивна школа №1 ФСТ «СПАРТАК»</t>
  </si>
  <si>
    <t>Дитячо-юнацька спортивна школа №2 ФСТ «СПАРТАК»</t>
  </si>
  <si>
    <t>Дитячо-юнацька спортивна школа №3 ФСТ «СПАРТАК»</t>
  </si>
  <si>
    <t xml:space="preserve">Дитячо-юнацька спортивна школа  з боротьби та боксу Київської міської ради профспілок </t>
  </si>
  <si>
    <t xml:space="preserve">Дитячо-юнацька спортивна школа з академічного веслування «Буревісник» Київської міської ради профспілок </t>
  </si>
  <si>
    <t>Дитячо-юнацька спортивна школа з академічного веслування та веслування на байдарках і каное «Київ»</t>
  </si>
  <si>
    <t>Комплексна дитячо-юнацька спортивна школа «Пуща-водиця»</t>
  </si>
  <si>
    <t>Дитячо-юнацька спортивна школа з академічного веслування «Славутич»</t>
  </si>
  <si>
    <t>Дитячо-юнацька спортивна школа з танцювальних видів спорту «Супаданс»</t>
  </si>
  <si>
    <t>Централізована бухгалтерія дитячо-юнацьких спортивних шкіл</t>
  </si>
  <si>
    <t>Комунальне підприємство «Спортивний комплекс»</t>
  </si>
  <si>
    <t>Комунальна установа виконавчого органу Київської міської ради (Київської міської державної адміністрації) Київський молодіжний центр</t>
  </si>
  <si>
    <t>Позаміський дитячий заклад оздоровлення та відпочинку «Зміна»</t>
  </si>
  <si>
    <t>Комунальне підприємство «Дитячий оздоровчий табір «Зачарованв долина» Шевченківського району м.Києва»</t>
  </si>
  <si>
    <t>Департамент житлово-комунального господарства виконавчого органу Київської міської ради (Київської міської державної адміністрації)</t>
  </si>
  <si>
    <t>Комунальне підприємство «Група впровадження  проекту з енергозбереження в адміністративних і громадських будівлях м.Києва» виконавчого органу Київської міської ради (Київської міської державної адміністрації)</t>
  </si>
  <si>
    <t>Комунальне підприємство «Водно-інформаційний центр» виконавчого органу Київської міської ради (Київської міської державної адміністрації)</t>
  </si>
  <si>
    <t>Комунальне підприємство виконавчого органу Київської міської ради (Київської міської державної адміністрації) «Спеціалізоване управління протизсувних підземних робіт»</t>
  </si>
  <si>
    <t>Державний історико-меморіальний  «Лук'янівський заповідник»</t>
  </si>
  <si>
    <t>Ритуальна служба спеціалізоване комунальне підприємство «Київський крематорій» виконавчого органу Київради (Київської міської державної адміністрації)</t>
  </si>
  <si>
    <t>Ритуальна служба спеціалізоване комунальне підприємство «Спеціалізований комбінат підприємств комунально-побутового обслуговування» виконавчого органу Київради (Київської міської державної адміністрації)</t>
  </si>
  <si>
    <t>Спеціалізоване водогосподарське комунальне підприємство виконавчого органу Київської міської ради (Київської міської державної адміністрації) «Київводфонд»</t>
  </si>
  <si>
    <t>Департамент міського благоустрою виконавчого органу Київської міської ради (Київської міської державної адміністрації)</t>
  </si>
  <si>
    <t>Комунальне підприємство «Київблагоустрій» виконавчого органу Київської міської ради (Київської міської державної адміністрації)</t>
  </si>
  <si>
    <t>Комунальне підприємство «Київська міська лікарня ветеринарної медицини»</t>
  </si>
  <si>
    <t>Департамент охорони культурної спадщини виконавчого органу Київської міської ради (Київської міської державної адміністрації)</t>
  </si>
  <si>
    <t>Київський науково-методичний центр по охороні, реставрації та використанню пам’яток історії, культури і заповідних територій</t>
  </si>
  <si>
    <t>Комунальний заклад «Центр консервації предметів археології»</t>
  </si>
  <si>
    <t>Департамент транспортної інфраструктури  виконавчого органу Київської міської ради (Київської міської державної адміністрації)</t>
  </si>
  <si>
    <t>Комунальне підприємство «Шляхово-експлуатаційне управління по ремонту та утриманню автомобільних шляхів та споруд на них Голосіївського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</si>
  <si>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Дарницького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</si>
  <si>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Деснянського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</si>
  <si>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Дніпровського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</si>
  <si>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Оболонського району» м.Києва</t>
  </si>
  <si>
    <t>Комунальне підприємство «Шляхово-експлуатаційне управління по ремонту та утриманню автомобільних шляхів та споруд на них Печерського району»  м. Києва</t>
  </si>
  <si>
    <t>Комунальне підприємство «Шляхово-експлуатаційне управління по ремонту та утриманню автомобільних шляхів та споруд на них Подільського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</si>
  <si>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Святошинського району»  м.Києва</t>
  </si>
  <si>
    <t>Комунальне підприємство «Шляхово-експлуатаційне управління по ремонту та утриманню автомобільних шляхів та споруд на них Солом'янського району»  м. Києва</t>
  </si>
  <si>
    <t>Комунальне підприємство «Шляхово-експлуатаційне управління по ремонту та утриманню автомобільних шляхів та споруд на них Шевченківського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</si>
  <si>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«Магістраль»</t>
  </si>
  <si>
    <t>Комунальне підприємство по ремонту і утриманню мостів і шляхів м. Києва «Київавтошляхміст»</t>
  </si>
  <si>
    <t>Комунальне підприємство електромереж зовнішнього освітлення м. Києва «Київміськсвітло»</t>
  </si>
  <si>
    <t>Комунальне підприємство «Центр організації дорожнього руху»</t>
  </si>
  <si>
    <t>Департамент інформаційно-комунікаційних технологій  виконавчого органу Київської міської ради (Київської міської державної адміністрації)</t>
  </si>
  <si>
    <t>Комунальне підприємство «Головний інформаційно-обчислювальний центр»</t>
  </si>
  <si>
    <t>Комунальне підприємство «Інформатика»  виконавчого органу Київської міської ради (Київської міської державної адміністрації)</t>
  </si>
  <si>
    <t>Спеціалізоване комунальне підприємство «Київтелесервіс»</t>
  </si>
  <si>
    <t>Департамент суспільних комунікацій виконавчого органу Київської міської ради (Київської міської державної адміністрації)</t>
  </si>
  <si>
    <t>Комунальне підприємство Київської міської ради «Телекомпанія «Київ»</t>
  </si>
  <si>
    <t>Комунальне підприємство «Радіостанція «Голос Києва»</t>
  </si>
  <si>
    <t>Комунальне некомерційне підприємство виконавчого органу Київської міської ради (Київської міської державної адміністрації) "Центр комунікації"</t>
  </si>
  <si>
    <t>Комунальне підприємство Київської міської ради «Київінформ»</t>
  </si>
  <si>
    <t>Управління туризму та промоцій виконавчого органу Київської міської ради (Київської міської державної адміністрації)</t>
  </si>
  <si>
    <t>Департамент економіки та інвестицій   виконавчого органу Київської міської ради (Київської міської державної адміністрації)</t>
  </si>
  <si>
    <t>Комунальна науково-дослідна установа «Науково-дослідний інститут соціально-економічного розвитку міста»</t>
  </si>
  <si>
    <t>Управління екології та природних ресурсів  виконавчого органу Київської міської ради (Київської міської державної адміністрації)</t>
  </si>
  <si>
    <t>Комунальне   підприємство виконавчого органу Київської міської ради (Київської міської державної адміністрації) по охороні, утриманню та експлуатації земель водного фонду м.Києва «Плесо»</t>
  </si>
  <si>
    <t>Київське комунальне об'єднання зеленого будівництва та експлуатації зелених насаджень міста «Київзеленбуд»</t>
  </si>
  <si>
    <t>Комунальне підприємство «Лісопаркове господарство 'Конча-Заспа»</t>
  </si>
  <si>
    <t>Комунальне підприємство «Дарницьке лісопаркове господарство»</t>
  </si>
  <si>
    <t>Комунальне підприємство «Святошинське лісопаркове господарство»</t>
  </si>
  <si>
    <t>Комунальне підприємство «Київський міський Будинок природи»</t>
  </si>
  <si>
    <t>Департамент муніципальної безпеки виконавчого органу Київської міської ради (Київської міської державної адміністрації)</t>
  </si>
  <si>
    <t>Комунальне підприємство  виконавчого органу Київської міської ради (Київської міської державної адміністрації) «Муніципальна охорона»</t>
  </si>
  <si>
    <t>Комунальна аварійно-рятувальна служба «Київська служба порятунку»</t>
  </si>
  <si>
    <t>Ккиївське міське громадське формування з охорони громадського порядку і державного кордону  «Муніципальна варта»</t>
  </si>
  <si>
    <t>Управління з питань реклами виконавчого органу Київської міської ради (Київської міської державної адміністрації)</t>
  </si>
  <si>
    <t>Комунальне підприємство виконавчого органу Київської міської ради (Київської міської державної адміністрації) «Київреклама»</t>
  </si>
  <si>
    <t>Департамент земельних ресурсів виконавчого органу Київської міської ради (Київської міської державної адміністрації)</t>
  </si>
  <si>
    <t>Комунальне підприємство «Київський інститут земельних відносин»</t>
  </si>
  <si>
    <t>Департамент внутрішнього фінансового контролю та аудиту виконавчого органу Київської міської ради (Київської міської державної адміністрації)</t>
  </si>
  <si>
    <t>Комунальне підприємство виконавчого органу Київської міської ради (Київської міської державної адміністрації) «Київекспертиза»</t>
  </si>
  <si>
    <t>Голосіївська районна в місті Києві державна адміністрація</t>
  </si>
  <si>
    <t>Комунальне підприємство по утриманню зелених насаджень Голосіївського району м.Києва</t>
  </si>
  <si>
    <t>Центр у справах сім'ї та жінок «Родинний дім»</t>
  </si>
  <si>
    <t>Централізована бібліотечна система Голосіївського району м.Києва</t>
  </si>
  <si>
    <t xml:space="preserve">Будинок культури «Конча-Заспа» Голосіївського району м. Києва </t>
  </si>
  <si>
    <t>Комплексна дитячо-юнацька спортивна школа № 15</t>
  </si>
  <si>
    <t>Комплексна дитячо-юнацька спортивна школа “Арго»</t>
  </si>
  <si>
    <t>Комплексна дитячо-юнацька спортивна школа “Тріумф»</t>
  </si>
  <si>
    <t xml:space="preserve">Голосіївський районний в місті Києві центр соціальних служб </t>
  </si>
  <si>
    <t>Централізована система дитячо-юнацьких клубів "Щасливе дитинство" Голосіївського району м.Києва</t>
  </si>
  <si>
    <t>Фізкультурно-оздоровчий центр «Централізована система дитячо-юнацьких спортивних клубів за місцем проживання «Голосієво»</t>
  </si>
  <si>
    <t>Дарницька районна в місті Києві державна адміністрація</t>
  </si>
  <si>
    <t>Комунальне підприємство по утриманню зелених насаджень Дарницького району м.Києва</t>
  </si>
  <si>
    <t>Центр сім’ї Дарницького району міста Києва</t>
  </si>
  <si>
    <t>Центр комплексної реабілітації для осіб з інвалідністю</t>
  </si>
  <si>
    <t>Централізована бібліотечна система Управління культури Дарницької районної в м.Києві державної адміністрації</t>
  </si>
  <si>
    <t>Палац культури «Дарниця» Дарницького району м. Києва</t>
  </si>
  <si>
    <t>Культурно-мистецький центр Дарницького району м. Києва</t>
  </si>
  <si>
    <t>Дитячо-юнацька спортивна школа «Дарниця»</t>
  </si>
  <si>
    <t>Центр по роботі з дітьми та молоддю за місцем проживання Дарницького району міста Києва</t>
  </si>
  <si>
    <t xml:space="preserve">Дарницький районний в місті Києві центр соціальних служб </t>
  </si>
  <si>
    <t>Деснянська районна в місті Києві державна адміністрація</t>
  </si>
  <si>
    <t>Комунальне підприємство по утриманню зелених насаджень Деснянського району м.Києва</t>
  </si>
  <si>
    <t xml:space="preserve">Центр у справах сім'ї та жінок </t>
  </si>
  <si>
    <t>Централізована бібліотечна система Деснянського району м.Києва</t>
  </si>
  <si>
    <t>Будинок культури  Деснянського району м.Києва</t>
  </si>
  <si>
    <t xml:space="preserve">Комплексна дитячо-юнацька спортивна школа № 14 </t>
  </si>
  <si>
    <t xml:space="preserve">Дитячо-юнацька спортивна школа № 18 </t>
  </si>
  <si>
    <t xml:space="preserve">Дитячо-юнацька спортивна школа № 23 </t>
  </si>
  <si>
    <t>Центр навчання плаванню</t>
  </si>
  <si>
    <t>Деснянський районний у місті Києві центр фізичного здоров'я населення «Спорт для всіх»</t>
  </si>
  <si>
    <t>Деснянський районний в місті Києві центр соціальних служб</t>
  </si>
  <si>
    <t>Позашкільний навчальний заклад «Освітньо-культурний центр «Дивосвіт»</t>
  </si>
  <si>
    <t>Позашкільний навчальний заклад «Центр естетичного виховання «Гармонія»</t>
  </si>
  <si>
    <t>Дніпровська районна в місті Києві державна адміністрація</t>
  </si>
  <si>
    <t>Комунальне підприємство по утриманню зелених насаджень Дніпровського району м.Києва</t>
  </si>
  <si>
    <t>Комунальний театрально-видовищний заклад культури Дніпровського району міста Києва «Театр української традиції «Дзеркало»</t>
  </si>
  <si>
    <t xml:space="preserve">Центр комплексної реабілітації для осіб з інвалідністю </t>
  </si>
  <si>
    <t xml:space="preserve">Центр соціальної підтримки дітей та сімей </t>
  </si>
  <si>
    <t>Централізована бібліотечна система Дніпровського району м.Києва</t>
  </si>
  <si>
    <t>Центр культури та мистецтв Дніпровського району м.Києва</t>
  </si>
  <si>
    <t>Дитячо-юнацька спортивна школа № 3</t>
  </si>
  <si>
    <t>Дитячо-юнацька спортивна школа № 10</t>
  </si>
  <si>
    <t>Дитячо-юнацька спортивна школа № 16</t>
  </si>
  <si>
    <t>Дитячо-юнацька спортивна школа № 21</t>
  </si>
  <si>
    <t>Дніпровський районний в місті Києві центр соціальних служб</t>
  </si>
  <si>
    <t>Центр по роботі з дітьми та молоддю за місцем проживання Дніпровського району м.Києва</t>
  </si>
  <si>
    <t>Оболонська районна в місті Києві державна адміністрація</t>
  </si>
  <si>
    <t>Комунальне підприємство по утриманню зелених насаджень Оболонського району м.Києва</t>
  </si>
  <si>
    <t>Центр комплексної реабілітації для дітей та молоді з інвалідністю</t>
  </si>
  <si>
    <t>Централізована бібліотечна система Оболонського району м.Києва</t>
  </si>
  <si>
    <t>Комунальне підприємство Оболонського району м.Києва «Дитячий кінотеатр «Кадр»</t>
  </si>
  <si>
    <t>Спеціалізована дитячо-юнацька спортивна школа з футболу «ЗМІНА»</t>
  </si>
  <si>
    <t xml:space="preserve">Дитячо-юнацька спортивна школа № 13 </t>
  </si>
  <si>
    <t>Комплексна дитячо-юнацька спортивна школа «Олімп»</t>
  </si>
  <si>
    <t xml:space="preserve">Оболонський районний в місті Києві центр соціальних служб </t>
  </si>
  <si>
    <t>Печерська районна в місті Києві державна адміністрація</t>
  </si>
  <si>
    <t>Комунальне підприємство по утриманню зелених насаджень Печерського району м.Києва</t>
  </si>
  <si>
    <t>Централізована бібліотечна система Печерського району м.Києва</t>
  </si>
  <si>
    <t>Дитячо-юнацька спортивна школа №1</t>
  </si>
  <si>
    <t>Спеціалізована дитячо-юнацька спортивна школа олімпійського резерву №9</t>
  </si>
  <si>
    <t>Печерський районний у місті Києві центр соціальних служб</t>
  </si>
  <si>
    <t>Подільська районна в місті Києві державна адміністрація</t>
  </si>
  <si>
    <t>Комунальне підприємство по утриманню зелених насаджень Подільського району м.Києва</t>
  </si>
  <si>
    <t>Центр комплексної реабілітації та надання соціальних послуг для дітей та осіб з інвалідністю</t>
  </si>
  <si>
    <t>Централізована бібліотечна система Подільського району м.Києва</t>
  </si>
  <si>
    <t>Подільський районний у м.Києві центр фізичного здоров«я населення  «Спорт для всіх»</t>
  </si>
  <si>
    <t>Позашкільний навчальний заклад «Дитячо-юнацька спортивна школа №4»</t>
  </si>
  <si>
    <t>Подільський районний в місті Києві Центр клубів за місцем проживання «Поділ»</t>
  </si>
  <si>
    <t xml:space="preserve">Подільський районний в місті Києві центр соціальних служб </t>
  </si>
  <si>
    <t>Святошинська районна в місті Києві державна адміністрація</t>
  </si>
  <si>
    <t>Комунальне підприємство по утриманню зелених насаджень Святошинського району м.Києва</t>
  </si>
  <si>
    <t>Центр у справах сімʾї та жінок «Родинний дім» Святошинського району міста Києва</t>
  </si>
  <si>
    <t>Централізована бібліотечна система «Свічадо» Святошинського району м.Києва</t>
  </si>
  <si>
    <t>Культурно-просвітній заклад «Центр культури «Святошин»</t>
  </si>
  <si>
    <t>Дитячо-юнацька спортивна школа № 2 міста Києва</t>
  </si>
  <si>
    <t>Дитячо-юнацька спортивна школа № 17 міста Києва</t>
  </si>
  <si>
    <t>Дитячо-юнацька спортивна школа № 25 міста Києва</t>
  </si>
  <si>
    <t>Дитячо-юнацька спортивна школа № 26 міста Києва</t>
  </si>
  <si>
    <t>Централізована система підліткових клубів «Щасливе дитинство»</t>
  </si>
  <si>
    <t>Централізована система підліткових клубів «Спорт для всіх»</t>
  </si>
  <si>
    <t>Святошинський районний в місті Києві центр соціальних служб</t>
  </si>
  <si>
    <t>Солом'янська районна в місті Києві державна адміністрація</t>
  </si>
  <si>
    <t>Комунальне підприємство по утриманню зелених насаджень Солом'янського району м.Києва</t>
  </si>
  <si>
    <t>Центр сім'ї Солом'янської районної в місті Києві державної адміністрації</t>
  </si>
  <si>
    <t>Центр комплексної реабілітації для дітей та осіб з інвалідністю</t>
  </si>
  <si>
    <t>Централізована бібліотечна система Солом'янського району м.Києва</t>
  </si>
  <si>
    <t>Клубний заклад «Будинок культури Жуляни»</t>
  </si>
  <si>
    <t>Дитячо-юнацька спортивна школа «АРСЕНАЛ-КИЇВ»</t>
  </si>
  <si>
    <t xml:space="preserve">Дитячо-юнацька спортивна школа  №5 м.Києва </t>
  </si>
  <si>
    <t xml:space="preserve">Дитячо-юнацька спортивна школа  №12 м.Києва </t>
  </si>
  <si>
    <t>Солом'янський районний в місті Києві центр соціальних служб</t>
  </si>
  <si>
    <t>Солом'янське районне в місті Києві об’єднання підліткових клубів за місцем проживання «Либідь»</t>
  </si>
  <si>
    <t>Шевченківська районна в місті Києві державна адміністрація</t>
  </si>
  <si>
    <t>Комунальне підприємство по утриманню зелених насаджень Шевченківського району м.Києва</t>
  </si>
  <si>
    <t>Центр у справах сім’ї та жінок Шевченківського району м. Києва</t>
  </si>
  <si>
    <t>Централізована бібліотечна система Шевченківського району м.Києва</t>
  </si>
  <si>
    <t>Заклад культури «Музей історичного центру міста Києва»</t>
  </si>
  <si>
    <t>Спеціалізована дитячо-юнацька школа олімпійського резерву № 6</t>
  </si>
  <si>
    <t>Дитячо-юнацька спортивна школа № 7</t>
  </si>
  <si>
    <t>Дитячо-юнацька спортивна школа № 20</t>
  </si>
  <si>
    <t>Дитячо-юнацька спортивна школа № 24</t>
  </si>
  <si>
    <t>Комунальне підприємство «Спортивний комплекс «Старт»</t>
  </si>
  <si>
    <t>Шевченківський районний в місті Києві центр соціальних служб</t>
  </si>
  <si>
    <t>*   У сфері освіти гранична чисельність штатних одиниць, які утримуються за рахунок коштів бюджету міста Києва, затверджується головними розпорядниками бюджетних коштів</t>
  </si>
  <si>
    <t>Київський міський голова</t>
  </si>
  <si>
    <t>Віталій КЛИЧКО</t>
  </si>
  <si>
    <t>Комунальна установа "Централізована закупівельна організація міста Києва"</t>
  </si>
  <si>
    <t>Центр комплексної реабілітації осіб з інвалідністю</t>
  </si>
  <si>
    <t>Дитячо-юнацька спортивна школа «Київ Спортивний»</t>
  </si>
  <si>
    <t>Комунальне некомерційне підприємство виконавчого органу Київської міської ради (Київської міської державної адміністрації) «Київський центр розвитку туризму»</t>
  </si>
  <si>
    <t xml:space="preserve">Додаток 8
до рішення Київської міської ради від 08 грудня 2022 року  № 5828/5869 (в редакції  рішення Київської міської ради від________________ №______________                                                                                                                                                                                                           </t>
  </si>
  <si>
    <t>Департамент захисту довкілля та адаптаціїї до зміни клімату  виконавчого органу Київської міської ради (Київської міської державної адміністрації)</t>
  </si>
  <si>
    <t>Департамент територіального контролю міста Києва виконавчого органу Київської міської ради (Київської міської державної адміністрації)</t>
  </si>
  <si>
    <t>Центр по роботі з дітьми та молоддю за місцем проживання Печерського району м.Києва</t>
  </si>
  <si>
    <t>Центр по роботі з дітьми та молоддю за місцем проживання Оболонського району м.Києва</t>
  </si>
  <si>
    <t>Дарницький дитячий будинок - інтернат</t>
  </si>
  <si>
    <t>Святошинський дитячий будинок - інтернат</t>
  </si>
  <si>
    <t>Пуща - Водицький психоневрологічний інтернат</t>
  </si>
  <si>
    <t xml:space="preserve">Київський міський Центр соціальної, психологічної, професійної та трудової 
реабілітації "Аскольд" </t>
  </si>
  <si>
    <t>Комунальна реабілітаційна установа "Київський центр незрячих"</t>
  </si>
  <si>
    <t>Київський міський комунальний центр комплексної реабілітації для осіб з
 інвалідністю внаслідок інтелектуальних порушень "Трамплін"</t>
  </si>
  <si>
    <t>Санаторій - профілакторій "Тетерів"</t>
  </si>
  <si>
    <t>Комунальна соціальна установа "Київський реабілітаційний комплекс змішаного типу для осіб з інвалідністю внаслідок інтелектуальних порушень"</t>
  </si>
  <si>
    <t>Комунальна бюджетна установа "Київський міський центр комплексної підтримки учасників бойових дій "КИЇВ МІЛІТАРІ ХАБ"</t>
  </si>
  <si>
    <t>Київський міський центр сім'ї "Родинний дім"</t>
  </si>
  <si>
    <t>Комунальна установа "Київський міський Лівобережний центр для
 ВІЛ-інфікованих дітей та молоді"</t>
  </si>
  <si>
    <t>Комунальна установа "Київський міський Правобережний центр для
 ВІЛ-інфікованих дітей та молоді"</t>
  </si>
  <si>
    <t>Малий груповий будинок "Щасливе дитинство" Дарницького району м.Києва</t>
  </si>
  <si>
    <t>Департамент житлово-комунальної інфраструктури виконавчого органу Київської міської ради (Київської міської державної адміністрації)</t>
  </si>
  <si>
    <t>Комунальне підприємство виконавчого органу Київради (Київської міської державної адміністрації) "Київкульткластер"</t>
  </si>
  <si>
    <t>Департамент промисловості та розвитку підприємництва виконавчого органу Київської міської ради (КМДА)</t>
  </si>
  <si>
    <t>Комунальне некомерційне підприємство "Лабораторний центр" виконавчого органу Київської міської ради(Київської міської державної адміністрації)</t>
  </si>
  <si>
    <t>Національний музей  декоративного мистецтва України</t>
  </si>
  <si>
    <t>Комунальний заклад виконавчого органу Київської міської ради (Київської міської державної адміністрації) "Аптека-музей"</t>
  </si>
  <si>
    <t>Комунальне підприємство «Лісопаркове господарство «Конча-Заспа»</t>
  </si>
  <si>
    <t>Комплексна дитячо-юнацька спортивна школа "Київ Прайм"</t>
  </si>
  <si>
    <t xml:space="preserve">Додаток 8
до рішення Київської міської ради від                              05 грудня 2024 року  № 426/10234          (в редакції  рішення Київської міської ради                                                                                                                                                             від _____________ № ___________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</si>
</sst>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9">
    <xf numFmtId="0" fontId="0" fillId="0" borderId="0" xfId="0"/>
    <xf numFmtId="0" fontId="2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3" fontId="1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3" fontId="7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8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3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3" fontId="8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404"/>
  <sheetViews>
    <sheetView view="pageBreakPreview" topLeftCell="A237" zoomScale="60" zoomScaleNormal="85" zoomScalePageLayoutView="50" workbookViewId="0">
      <selection activeCell="A241" sqref="A241:A257"/>
    </sheetView>
  </sheetViews>
  <sheetFormatPr defaultRowHeight="18.75" x14ac:dyDescent="0.3"/>
  <cols>
    <col min="1" max="1" width="43.85546875" style="20" customWidth="1"/>
    <col min="2" max="2" width="135.140625" style="21" customWidth="1"/>
    <col min="3" max="3" width="44.7109375" style="22" customWidth="1"/>
    <col min="4" max="16384" width="9.140625" style="17"/>
  </cols>
  <sheetData>
    <row r="1" spans="1:3" s="10" customFormat="1" ht="65.25" customHeight="1" x14ac:dyDescent="0.35">
      <c r="A1" s="9"/>
      <c r="B1" s="1"/>
      <c r="C1" s="42" t="s">
        <v>362</v>
      </c>
    </row>
    <row r="2" spans="1:3" s="10" customFormat="1" ht="65.25" customHeight="1" x14ac:dyDescent="0.35">
      <c r="A2" s="9"/>
      <c r="B2" s="1"/>
      <c r="C2" s="42"/>
    </row>
    <row r="3" spans="1:3" s="10" customFormat="1" ht="23.25" x14ac:dyDescent="0.35">
      <c r="A3" s="11">
        <v>2600000000</v>
      </c>
      <c r="B3" s="12"/>
      <c r="C3" s="13"/>
    </row>
    <row r="4" spans="1:3" s="10" customFormat="1" ht="23.25" x14ac:dyDescent="0.35">
      <c r="A4" s="14" t="s">
        <v>0</v>
      </c>
      <c r="B4" s="12"/>
      <c r="C4" s="13"/>
    </row>
    <row r="5" spans="1:3" s="10" customFormat="1" ht="23.25" x14ac:dyDescent="0.35">
      <c r="A5" s="15"/>
      <c r="B5" s="12"/>
      <c r="C5" s="13"/>
    </row>
    <row r="6" spans="1:3" s="10" customFormat="1" ht="28.5" customHeight="1" x14ac:dyDescent="0.3">
      <c r="A6" s="40" t="s">
        <v>1</v>
      </c>
      <c r="B6" s="40"/>
      <c r="C6" s="40"/>
    </row>
    <row r="7" spans="1:3" s="10" customFormat="1" ht="23.25" x14ac:dyDescent="0.35">
      <c r="A7" s="9"/>
      <c r="B7" s="12"/>
      <c r="C7" s="13"/>
    </row>
    <row r="8" spans="1:3" s="10" customFormat="1" ht="45" x14ac:dyDescent="0.3">
      <c r="A8" s="2" t="s">
        <v>2</v>
      </c>
      <c r="B8" s="24" t="s">
        <v>3</v>
      </c>
      <c r="C8" s="3" t="s">
        <v>4</v>
      </c>
    </row>
    <row r="9" spans="1:3" ht="46.5" customHeight="1" x14ac:dyDescent="0.35">
      <c r="A9" s="33" t="s">
        <v>5</v>
      </c>
      <c r="B9" s="4" t="s">
        <v>6</v>
      </c>
      <c r="C9" s="25">
        <v>185</v>
      </c>
    </row>
    <row r="10" spans="1:3" ht="23.25" x14ac:dyDescent="0.35">
      <c r="A10" s="33"/>
      <c r="B10" s="4" t="s">
        <v>7</v>
      </c>
      <c r="C10" s="25">
        <v>180</v>
      </c>
    </row>
    <row r="11" spans="1:3" ht="23.25" x14ac:dyDescent="0.35">
      <c r="A11" s="33"/>
      <c r="B11" s="4" t="s">
        <v>8</v>
      </c>
      <c r="C11" s="25">
        <v>1536</v>
      </c>
    </row>
    <row r="12" spans="1:3" ht="22.5" customHeight="1" x14ac:dyDescent="0.3">
      <c r="A12" s="33"/>
      <c r="B12" s="5" t="s">
        <v>9</v>
      </c>
      <c r="C12" s="3">
        <f>C9+C10+C11</f>
        <v>1901</v>
      </c>
    </row>
    <row r="13" spans="1:3" ht="23.25" x14ac:dyDescent="0.35">
      <c r="A13" s="41" t="s">
        <v>10</v>
      </c>
      <c r="B13" s="6" t="s">
        <v>11</v>
      </c>
      <c r="C13" s="26">
        <v>143</v>
      </c>
    </row>
    <row r="14" spans="1:3" ht="23.25" x14ac:dyDescent="0.35">
      <c r="A14" s="41"/>
      <c r="B14" s="6" t="s">
        <v>12</v>
      </c>
      <c r="C14" s="26">
        <v>185</v>
      </c>
    </row>
    <row r="15" spans="1:3" ht="23.25" x14ac:dyDescent="0.35">
      <c r="A15" s="41"/>
      <c r="B15" s="6" t="s">
        <v>13</v>
      </c>
      <c r="C15" s="26">
        <v>204</v>
      </c>
    </row>
    <row r="16" spans="1:3" ht="23.25" x14ac:dyDescent="0.35">
      <c r="A16" s="41"/>
      <c r="B16" s="6" t="s">
        <v>14</v>
      </c>
      <c r="C16" s="26">
        <v>183</v>
      </c>
    </row>
    <row r="17" spans="1:6" ht="23.25" x14ac:dyDescent="0.35">
      <c r="A17" s="41"/>
      <c r="B17" s="6" t="s">
        <v>15</v>
      </c>
      <c r="C17" s="26">
        <v>232</v>
      </c>
    </row>
    <row r="18" spans="1:6" s="16" customFormat="1" ht="23.25" x14ac:dyDescent="0.35">
      <c r="A18" s="41"/>
      <c r="B18" s="6" t="s">
        <v>16</v>
      </c>
      <c r="C18" s="26">
        <v>189</v>
      </c>
      <c r="D18" s="17"/>
      <c r="E18" s="17"/>
      <c r="F18" s="17"/>
    </row>
    <row r="19" spans="1:6" s="16" customFormat="1" ht="23.25" x14ac:dyDescent="0.35">
      <c r="A19" s="41"/>
      <c r="B19" s="6" t="s">
        <v>17</v>
      </c>
      <c r="C19" s="26">
        <v>379</v>
      </c>
      <c r="D19" s="17"/>
      <c r="E19" s="17"/>
      <c r="F19" s="17"/>
    </row>
    <row r="20" spans="1:6" s="16" customFormat="1" ht="23.25" x14ac:dyDescent="0.35">
      <c r="A20" s="41"/>
      <c r="B20" s="6" t="s">
        <v>18</v>
      </c>
      <c r="C20" s="26">
        <v>147</v>
      </c>
      <c r="D20" s="17"/>
      <c r="E20" s="17"/>
      <c r="F20" s="17"/>
    </row>
    <row r="21" spans="1:6" s="16" customFormat="1" ht="23.25" x14ac:dyDescent="0.35">
      <c r="A21" s="41"/>
      <c r="B21" s="6" t="s">
        <v>19</v>
      </c>
      <c r="C21" s="26">
        <v>220</v>
      </c>
      <c r="D21" s="17"/>
      <c r="E21" s="17"/>
      <c r="F21" s="17"/>
    </row>
    <row r="22" spans="1:6" s="16" customFormat="1" ht="46.5" x14ac:dyDescent="0.35">
      <c r="A22" s="41"/>
      <c r="B22" s="6" t="s">
        <v>20</v>
      </c>
      <c r="C22" s="26">
        <v>219</v>
      </c>
      <c r="D22" s="17"/>
      <c r="E22" s="17"/>
      <c r="F22" s="17"/>
    </row>
    <row r="23" spans="1:6" s="16" customFormat="1" ht="46.5" x14ac:dyDescent="0.35">
      <c r="A23" s="41"/>
      <c r="B23" s="6" t="s">
        <v>21</v>
      </c>
      <c r="C23" s="26">
        <v>133</v>
      </c>
      <c r="D23" s="17"/>
      <c r="E23" s="17"/>
      <c r="F23" s="17"/>
    </row>
    <row r="24" spans="1:6" s="16" customFormat="1" ht="46.5" x14ac:dyDescent="0.35">
      <c r="A24" s="41"/>
      <c r="B24" s="6" t="s">
        <v>22</v>
      </c>
      <c r="C24" s="26">
        <v>111</v>
      </c>
      <c r="D24" s="17"/>
      <c r="E24" s="17"/>
      <c r="F24" s="17"/>
    </row>
    <row r="25" spans="1:6" s="16" customFormat="1" ht="46.5" x14ac:dyDescent="0.35">
      <c r="A25" s="41"/>
      <c r="B25" s="6" t="s">
        <v>23</v>
      </c>
      <c r="C25" s="26">
        <v>219</v>
      </c>
      <c r="D25" s="17"/>
      <c r="E25" s="17"/>
      <c r="F25" s="17"/>
    </row>
    <row r="26" spans="1:6" s="16" customFormat="1" ht="46.5" x14ac:dyDescent="0.35">
      <c r="A26" s="41"/>
      <c r="B26" s="6" t="s">
        <v>24</v>
      </c>
      <c r="C26" s="26">
        <v>169</v>
      </c>
      <c r="D26" s="17"/>
      <c r="E26" s="17"/>
      <c r="F26" s="17"/>
    </row>
    <row r="27" spans="1:6" s="16" customFormat="1" ht="46.5" x14ac:dyDescent="0.35">
      <c r="A27" s="41"/>
      <c r="B27" s="6" t="s">
        <v>25</v>
      </c>
      <c r="C27" s="26">
        <v>188</v>
      </c>
      <c r="D27" s="17"/>
      <c r="E27" s="17"/>
      <c r="F27" s="17"/>
    </row>
    <row r="28" spans="1:6" s="16" customFormat="1" ht="46.5" x14ac:dyDescent="0.35">
      <c r="A28" s="41"/>
      <c r="B28" s="6" t="s">
        <v>26</v>
      </c>
      <c r="C28" s="26">
        <v>177</v>
      </c>
      <c r="D28" s="17"/>
      <c r="E28" s="17"/>
      <c r="F28" s="17"/>
    </row>
    <row r="29" spans="1:6" s="16" customFormat="1" ht="46.5" x14ac:dyDescent="0.35">
      <c r="A29" s="41"/>
      <c r="B29" s="6" t="s">
        <v>27</v>
      </c>
      <c r="C29" s="26">
        <v>197</v>
      </c>
      <c r="D29" s="17"/>
      <c r="E29" s="17"/>
      <c r="F29" s="17"/>
    </row>
    <row r="30" spans="1:6" s="16" customFormat="1" ht="46.5" x14ac:dyDescent="0.35">
      <c r="A30" s="41"/>
      <c r="B30" s="6" t="s">
        <v>28</v>
      </c>
      <c r="C30" s="26">
        <v>207</v>
      </c>
      <c r="D30" s="17"/>
      <c r="E30" s="17"/>
      <c r="F30" s="17"/>
    </row>
    <row r="31" spans="1:6" s="16" customFormat="1" ht="46.5" x14ac:dyDescent="0.35">
      <c r="A31" s="41"/>
      <c r="B31" s="6" t="s">
        <v>29</v>
      </c>
      <c r="C31" s="26">
        <f>217+4</f>
        <v>221</v>
      </c>
      <c r="D31" s="17"/>
      <c r="E31" s="17"/>
      <c r="F31" s="17"/>
    </row>
    <row r="32" spans="1:6" s="16" customFormat="1" ht="23.25" x14ac:dyDescent="0.35">
      <c r="A32" s="41"/>
      <c r="B32" s="6" t="s">
        <v>30</v>
      </c>
      <c r="C32" s="26">
        <v>49</v>
      </c>
      <c r="D32" s="17"/>
      <c r="E32" s="17"/>
      <c r="F32" s="17"/>
    </row>
    <row r="33" spans="1:6" s="16" customFormat="1" ht="23.25" x14ac:dyDescent="0.35">
      <c r="A33" s="41"/>
      <c r="B33" s="6" t="s">
        <v>31</v>
      </c>
      <c r="C33" s="26">
        <v>92</v>
      </c>
      <c r="D33" s="17"/>
      <c r="E33" s="17"/>
      <c r="F33" s="17"/>
    </row>
    <row r="34" spans="1:6" ht="23.25" x14ac:dyDescent="0.35">
      <c r="A34" s="41"/>
      <c r="B34" s="6" t="s">
        <v>32</v>
      </c>
      <c r="C34" s="26">
        <v>35</v>
      </c>
    </row>
    <row r="35" spans="1:6" ht="23.25" x14ac:dyDescent="0.35">
      <c r="A35" s="41"/>
      <c r="B35" s="6" t="s">
        <v>33</v>
      </c>
      <c r="C35" s="26">
        <v>262</v>
      </c>
    </row>
    <row r="36" spans="1:6" ht="23.25" x14ac:dyDescent="0.35">
      <c r="A36" s="41"/>
      <c r="B36" s="6" t="s">
        <v>34</v>
      </c>
      <c r="C36" s="26">
        <v>52</v>
      </c>
    </row>
    <row r="37" spans="1:6" ht="46.5" x14ac:dyDescent="0.35">
      <c r="A37" s="41"/>
      <c r="B37" s="6" t="s">
        <v>35</v>
      </c>
      <c r="C37" s="26">
        <v>69</v>
      </c>
    </row>
    <row r="38" spans="1:6" ht="23.25" x14ac:dyDescent="0.35">
      <c r="A38" s="41"/>
      <c r="B38" s="6" t="s">
        <v>36</v>
      </c>
      <c r="C38" s="26">
        <v>97</v>
      </c>
    </row>
    <row r="39" spans="1:6" ht="23.25" x14ac:dyDescent="0.35">
      <c r="A39" s="41"/>
      <c r="B39" s="4" t="s">
        <v>37</v>
      </c>
      <c r="C39" s="26">
        <v>55</v>
      </c>
    </row>
    <row r="40" spans="1:6" ht="23.25" x14ac:dyDescent="0.35">
      <c r="A40" s="41"/>
      <c r="B40" s="4" t="s">
        <v>38</v>
      </c>
      <c r="C40" s="26">
        <v>11</v>
      </c>
    </row>
    <row r="41" spans="1:6" ht="46.5" x14ac:dyDescent="0.35">
      <c r="A41" s="41"/>
      <c r="B41" s="4" t="s">
        <v>39</v>
      </c>
      <c r="C41" s="26">
        <v>24</v>
      </c>
    </row>
    <row r="42" spans="1:6" ht="46.5" x14ac:dyDescent="0.35">
      <c r="A42" s="41"/>
      <c r="B42" s="4" t="s">
        <v>40</v>
      </c>
      <c r="C42" s="26">
        <v>15</v>
      </c>
    </row>
    <row r="43" spans="1:6" ht="46.5" x14ac:dyDescent="0.35">
      <c r="A43" s="41"/>
      <c r="B43" s="4" t="s">
        <v>41</v>
      </c>
      <c r="C43" s="26">
        <v>25</v>
      </c>
    </row>
    <row r="44" spans="1:6" ht="46.5" x14ac:dyDescent="0.35">
      <c r="A44" s="41"/>
      <c r="B44" s="4" t="s">
        <v>42</v>
      </c>
      <c r="C44" s="26">
        <v>25</v>
      </c>
    </row>
    <row r="45" spans="1:6" ht="23.25" x14ac:dyDescent="0.35">
      <c r="A45" s="41"/>
      <c r="B45" s="4" t="s">
        <v>43</v>
      </c>
      <c r="C45" s="26">
        <v>86</v>
      </c>
    </row>
    <row r="46" spans="1:6" ht="23.25" hidden="1" x14ac:dyDescent="0.35">
      <c r="A46" s="41"/>
      <c r="B46" s="4"/>
      <c r="C46" s="26"/>
    </row>
    <row r="47" spans="1:6" ht="23.25" x14ac:dyDescent="0.35">
      <c r="A47" s="41"/>
      <c r="B47" s="4" t="s">
        <v>44</v>
      </c>
      <c r="C47" s="26">
        <v>30</v>
      </c>
    </row>
    <row r="48" spans="1:6" ht="46.5" x14ac:dyDescent="0.35">
      <c r="A48" s="41"/>
      <c r="B48" s="4" t="s">
        <v>45</v>
      </c>
      <c r="C48" s="26">
        <v>33</v>
      </c>
    </row>
    <row r="49" spans="1:3" ht="22.5" x14ac:dyDescent="0.3">
      <c r="A49" s="41"/>
      <c r="B49" s="5" t="s">
        <v>9</v>
      </c>
      <c r="C49" s="3">
        <f>SUM(C13:C48)</f>
        <v>4683</v>
      </c>
    </row>
    <row r="50" spans="1:3" s="18" customFormat="1" ht="23.25" x14ac:dyDescent="0.35">
      <c r="A50" s="41" t="s">
        <v>46</v>
      </c>
      <c r="B50" s="6" t="s">
        <v>47</v>
      </c>
      <c r="C50" s="26">
        <v>18</v>
      </c>
    </row>
    <row r="51" spans="1:3" s="18" customFormat="1" ht="23.25" x14ac:dyDescent="0.35">
      <c r="A51" s="41"/>
      <c r="B51" s="6" t="s">
        <v>48</v>
      </c>
      <c r="C51" s="26">
        <v>22</v>
      </c>
    </row>
    <row r="52" spans="1:3" s="18" customFormat="1" ht="23.25" x14ac:dyDescent="0.35">
      <c r="A52" s="41"/>
      <c r="B52" s="6" t="s">
        <v>49</v>
      </c>
      <c r="C52" s="26">
        <v>32</v>
      </c>
    </row>
    <row r="53" spans="1:3" s="18" customFormat="1" ht="23.25" x14ac:dyDescent="0.35">
      <c r="A53" s="41"/>
      <c r="B53" s="6" t="s">
        <v>50</v>
      </c>
      <c r="C53" s="26">
        <v>118</v>
      </c>
    </row>
    <row r="54" spans="1:3" s="18" customFormat="1" ht="46.5" x14ac:dyDescent="0.35">
      <c r="A54" s="41"/>
      <c r="B54" s="6" t="s">
        <v>51</v>
      </c>
      <c r="C54" s="26">
        <v>19</v>
      </c>
    </row>
    <row r="55" spans="1:3" s="18" customFormat="1" ht="46.5" x14ac:dyDescent="0.35">
      <c r="A55" s="41"/>
      <c r="B55" s="6" t="s">
        <v>52</v>
      </c>
      <c r="C55" s="26">
        <v>18</v>
      </c>
    </row>
    <row r="56" spans="1:3" s="18" customFormat="1" ht="23.25" x14ac:dyDescent="0.35">
      <c r="A56" s="41"/>
      <c r="B56" s="6" t="s">
        <v>53</v>
      </c>
      <c r="C56" s="26">
        <v>17</v>
      </c>
    </row>
    <row r="57" spans="1:3" s="18" customFormat="1" ht="46.5" x14ac:dyDescent="0.35">
      <c r="A57" s="41"/>
      <c r="B57" s="6" t="s">
        <v>54</v>
      </c>
      <c r="C57" s="26">
        <v>10</v>
      </c>
    </row>
    <row r="58" spans="1:3" s="18" customFormat="1" ht="23.25" x14ac:dyDescent="0.35">
      <c r="A58" s="41"/>
      <c r="B58" s="6" t="s">
        <v>55</v>
      </c>
      <c r="C58" s="25">
        <v>230</v>
      </c>
    </row>
    <row r="59" spans="1:3" s="18" customFormat="1" ht="23.25" x14ac:dyDescent="0.35">
      <c r="A59" s="41"/>
      <c r="B59" s="6" t="s">
        <v>56</v>
      </c>
      <c r="C59" s="25">
        <v>59</v>
      </c>
    </row>
    <row r="60" spans="1:3" ht="22.5" x14ac:dyDescent="0.3">
      <c r="A60" s="41"/>
      <c r="B60" s="5" t="s">
        <v>9</v>
      </c>
      <c r="C60" s="3">
        <f>SUM(C50:C59)</f>
        <v>543</v>
      </c>
    </row>
    <row r="61" spans="1:3" s="18" customFormat="1" ht="46.5" x14ac:dyDescent="0.35">
      <c r="A61" s="41" t="s">
        <v>57</v>
      </c>
      <c r="B61" s="6" t="s">
        <v>58</v>
      </c>
      <c r="C61" s="26">
        <v>357</v>
      </c>
    </row>
    <row r="62" spans="1:3" s="18" customFormat="1" ht="46.5" x14ac:dyDescent="0.35">
      <c r="A62" s="41"/>
      <c r="B62" s="6" t="s">
        <v>59</v>
      </c>
      <c r="C62" s="26">
        <v>171</v>
      </c>
    </row>
    <row r="63" spans="1:3" s="18" customFormat="1" ht="46.5" x14ac:dyDescent="0.35">
      <c r="A63" s="41"/>
      <c r="B63" s="6" t="s">
        <v>60</v>
      </c>
      <c r="C63" s="26">
        <v>216</v>
      </c>
    </row>
    <row r="64" spans="1:3" s="18" customFormat="1" ht="23.25" x14ac:dyDescent="0.35">
      <c r="A64" s="41"/>
      <c r="B64" s="6" t="s">
        <v>61</v>
      </c>
      <c r="C64" s="26">
        <v>119</v>
      </c>
    </row>
    <row r="65" spans="1:3" s="18" customFormat="1" ht="46.5" x14ac:dyDescent="0.35">
      <c r="A65" s="41"/>
      <c r="B65" s="6" t="s">
        <v>62</v>
      </c>
      <c r="C65" s="26">
        <v>191</v>
      </c>
    </row>
    <row r="66" spans="1:3" s="18" customFormat="1" ht="46.5" x14ac:dyDescent="0.35">
      <c r="A66" s="41"/>
      <c r="B66" s="6" t="s">
        <v>63</v>
      </c>
      <c r="C66" s="26">
        <v>488</v>
      </c>
    </row>
    <row r="67" spans="1:3" s="18" customFormat="1" ht="46.5" x14ac:dyDescent="0.35">
      <c r="A67" s="41"/>
      <c r="B67" s="6" t="s">
        <v>64</v>
      </c>
      <c r="C67" s="26">
        <v>227</v>
      </c>
    </row>
    <row r="68" spans="1:3" s="18" customFormat="1" ht="23.25" x14ac:dyDescent="0.35">
      <c r="A68" s="41"/>
      <c r="B68" s="6" t="s">
        <v>65</v>
      </c>
      <c r="C68" s="26">
        <v>38</v>
      </c>
    </row>
    <row r="69" spans="1:3" s="18" customFormat="1" ht="23.25" x14ac:dyDescent="0.35">
      <c r="A69" s="41"/>
      <c r="B69" s="6" t="s">
        <v>66</v>
      </c>
      <c r="C69" s="26">
        <v>58</v>
      </c>
    </row>
    <row r="70" spans="1:3" s="18" customFormat="1" ht="46.5" x14ac:dyDescent="0.35">
      <c r="A70" s="41"/>
      <c r="B70" s="6" t="s">
        <v>67</v>
      </c>
      <c r="C70" s="26">
        <v>76</v>
      </c>
    </row>
    <row r="71" spans="1:3" s="18" customFormat="1" ht="46.5" x14ac:dyDescent="0.35">
      <c r="A71" s="41"/>
      <c r="B71" s="6" t="s">
        <v>68</v>
      </c>
      <c r="C71" s="26">
        <v>38</v>
      </c>
    </row>
    <row r="72" spans="1:3" s="18" customFormat="1" ht="46.5" x14ac:dyDescent="0.35">
      <c r="A72" s="41"/>
      <c r="B72" s="6" t="s">
        <v>69</v>
      </c>
      <c r="C72" s="26">
        <v>46</v>
      </c>
    </row>
    <row r="73" spans="1:3" s="18" customFormat="1" ht="23.25" x14ac:dyDescent="0.35">
      <c r="A73" s="41"/>
      <c r="B73" s="6" t="s">
        <v>70</v>
      </c>
      <c r="C73" s="26">
        <v>42</v>
      </c>
    </row>
    <row r="74" spans="1:3" s="18" customFormat="1" ht="46.5" x14ac:dyDescent="0.35">
      <c r="A74" s="41"/>
      <c r="B74" s="6" t="s">
        <v>71</v>
      </c>
      <c r="C74" s="26">
        <v>29</v>
      </c>
    </row>
    <row r="75" spans="1:3" s="18" customFormat="1" ht="46.5" x14ac:dyDescent="0.35">
      <c r="A75" s="41"/>
      <c r="B75" s="6" t="s">
        <v>72</v>
      </c>
      <c r="C75" s="26">
        <v>78</v>
      </c>
    </row>
    <row r="76" spans="1:3" s="18" customFormat="1" ht="23.25" x14ac:dyDescent="0.35">
      <c r="A76" s="41"/>
      <c r="B76" s="6" t="s">
        <v>73</v>
      </c>
      <c r="C76" s="26">
        <v>12</v>
      </c>
    </row>
    <row r="77" spans="1:3" s="18" customFormat="1" ht="46.5" x14ac:dyDescent="0.35">
      <c r="A77" s="41"/>
      <c r="B77" s="6" t="s">
        <v>74</v>
      </c>
      <c r="C77" s="26">
        <v>14</v>
      </c>
    </row>
    <row r="78" spans="1:3" s="18" customFormat="1" ht="46.5" x14ac:dyDescent="0.35">
      <c r="A78" s="41"/>
      <c r="B78" s="6" t="s">
        <v>75</v>
      </c>
      <c r="C78" s="26">
        <v>21</v>
      </c>
    </row>
    <row r="79" spans="1:3" s="18" customFormat="1" ht="23.25" x14ac:dyDescent="0.35">
      <c r="A79" s="41"/>
      <c r="B79" s="6" t="s">
        <v>76</v>
      </c>
      <c r="C79" s="26">
        <v>34</v>
      </c>
    </row>
    <row r="80" spans="1:3" s="18" customFormat="1" ht="46.5" x14ac:dyDescent="0.35">
      <c r="A80" s="41"/>
      <c r="B80" s="6" t="s">
        <v>77</v>
      </c>
      <c r="C80" s="26">
        <f>46+7</f>
        <v>53</v>
      </c>
    </row>
    <row r="81" spans="1:3" s="18" customFormat="1" ht="46.5" x14ac:dyDescent="0.35">
      <c r="A81" s="41"/>
      <c r="B81" s="6" t="s">
        <v>78</v>
      </c>
      <c r="C81" s="26">
        <v>94</v>
      </c>
    </row>
    <row r="82" spans="1:3" s="18" customFormat="1" ht="46.5" x14ac:dyDescent="0.35">
      <c r="A82" s="41"/>
      <c r="B82" s="6" t="s">
        <v>79</v>
      </c>
      <c r="C82" s="26">
        <v>100</v>
      </c>
    </row>
    <row r="83" spans="1:3" s="18" customFormat="1" ht="46.5" x14ac:dyDescent="0.35">
      <c r="A83" s="41"/>
      <c r="B83" s="6" t="s">
        <v>80</v>
      </c>
      <c r="C83" s="26">
        <v>78</v>
      </c>
    </row>
    <row r="84" spans="1:3" s="18" customFormat="1" ht="23.25" x14ac:dyDescent="0.35">
      <c r="A84" s="41"/>
      <c r="B84" s="6" t="s">
        <v>81</v>
      </c>
      <c r="C84" s="26">
        <v>20</v>
      </c>
    </row>
    <row r="85" spans="1:3" s="18" customFormat="1" ht="23.25" x14ac:dyDescent="0.35">
      <c r="A85" s="41"/>
      <c r="B85" s="6" t="s">
        <v>82</v>
      </c>
      <c r="C85" s="26">
        <v>50</v>
      </c>
    </row>
    <row r="86" spans="1:3" s="18" customFormat="1" ht="23.25" x14ac:dyDescent="0.35">
      <c r="A86" s="41"/>
      <c r="B86" s="6" t="s">
        <v>83</v>
      </c>
      <c r="C86" s="26">
        <v>42</v>
      </c>
    </row>
    <row r="87" spans="1:3" s="18" customFormat="1" ht="46.5" x14ac:dyDescent="0.35">
      <c r="A87" s="41"/>
      <c r="B87" s="6" t="s">
        <v>84</v>
      </c>
      <c r="C87" s="26">
        <v>59</v>
      </c>
    </row>
    <row r="88" spans="1:3" s="18" customFormat="1" ht="46.5" x14ac:dyDescent="0.35">
      <c r="A88" s="41"/>
      <c r="B88" s="6" t="s">
        <v>85</v>
      </c>
      <c r="C88" s="26">
        <v>99</v>
      </c>
    </row>
    <row r="89" spans="1:3" s="18" customFormat="1" ht="23.25" x14ac:dyDescent="0.35">
      <c r="A89" s="41"/>
      <c r="B89" s="6" t="s">
        <v>86</v>
      </c>
      <c r="C89" s="26">
        <v>9</v>
      </c>
    </row>
    <row r="90" spans="1:3" s="18" customFormat="1" ht="23.25" x14ac:dyDescent="0.35">
      <c r="A90" s="41"/>
      <c r="B90" s="6" t="s">
        <v>87</v>
      </c>
      <c r="C90" s="26">
        <v>43</v>
      </c>
    </row>
    <row r="91" spans="1:3" s="18" customFormat="1" ht="23.25" x14ac:dyDescent="0.35">
      <c r="A91" s="41"/>
      <c r="B91" s="6" t="s">
        <v>88</v>
      </c>
      <c r="C91" s="26">
        <v>24</v>
      </c>
    </row>
    <row r="92" spans="1:3" s="18" customFormat="1" ht="23.25" x14ac:dyDescent="0.35">
      <c r="A92" s="41"/>
      <c r="B92" s="6" t="s">
        <v>89</v>
      </c>
      <c r="C92" s="26">
        <v>42</v>
      </c>
    </row>
    <row r="93" spans="1:3" s="18" customFormat="1" ht="23.25" x14ac:dyDescent="0.35">
      <c r="A93" s="41"/>
      <c r="B93" s="6" t="s">
        <v>90</v>
      </c>
      <c r="C93" s="26">
        <v>44</v>
      </c>
    </row>
    <row r="94" spans="1:3" s="18" customFormat="1" ht="23.25" x14ac:dyDescent="0.35">
      <c r="A94" s="41"/>
      <c r="B94" s="6" t="s">
        <v>91</v>
      </c>
      <c r="C94" s="26">
        <v>37</v>
      </c>
    </row>
    <row r="95" spans="1:3" s="18" customFormat="1" ht="23.25" x14ac:dyDescent="0.35">
      <c r="A95" s="41"/>
      <c r="B95" s="6" t="s">
        <v>92</v>
      </c>
      <c r="C95" s="26">
        <v>40</v>
      </c>
    </row>
    <row r="96" spans="1:3" s="18" customFormat="1" ht="23.25" x14ac:dyDescent="0.35">
      <c r="A96" s="41"/>
      <c r="B96" s="6" t="s">
        <v>93</v>
      </c>
      <c r="C96" s="26">
        <v>416</v>
      </c>
    </row>
    <row r="97" spans="1:3" s="18" customFormat="1" ht="46.5" x14ac:dyDescent="0.35">
      <c r="A97" s="41"/>
      <c r="B97" s="6" t="s">
        <v>94</v>
      </c>
      <c r="C97" s="26">
        <v>15</v>
      </c>
    </row>
    <row r="98" spans="1:3" s="18" customFormat="1" ht="46.5" x14ac:dyDescent="0.35">
      <c r="A98" s="41"/>
      <c r="B98" s="6" t="s">
        <v>95</v>
      </c>
      <c r="C98" s="26">
        <v>7</v>
      </c>
    </row>
    <row r="99" spans="1:3" s="18" customFormat="1" ht="23.25" x14ac:dyDescent="0.35">
      <c r="A99" s="41"/>
      <c r="B99" s="6" t="s">
        <v>96</v>
      </c>
      <c r="C99" s="26">
        <v>43</v>
      </c>
    </row>
    <row r="100" spans="1:3" s="18" customFormat="1" ht="23.25" x14ac:dyDescent="0.35">
      <c r="A100" s="41"/>
      <c r="B100" s="6" t="s">
        <v>97</v>
      </c>
      <c r="C100" s="26">
        <v>20</v>
      </c>
    </row>
    <row r="101" spans="1:3" s="18" customFormat="1" ht="23.25" x14ac:dyDescent="0.35">
      <c r="A101" s="41"/>
      <c r="B101" s="6" t="s">
        <v>98</v>
      </c>
      <c r="C101" s="26">
        <v>264</v>
      </c>
    </row>
    <row r="102" spans="1:3" s="18" customFormat="1" ht="23.25" x14ac:dyDescent="0.35">
      <c r="A102" s="41"/>
      <c r="B102" s="6" t="s">
        <v>99</v>
      </c>
      <c r="C102" s="26">
        <v>64</v>
      </c>
    </row>
    <row r="103" spans="1:3" s="18" customFormat="1" ht="23.25" x14ac:dyDescent="0.35">
      <c r="A103" s="41"/>
      <c r="B103" s="6" t="s">
        <v>100</v>
      </c>
      <c r="C103" s="26">
        <v>99</v>
      </c>
    </row>
    <row r="104" spans="1:3" s="18" customFormat="1" ht="46.5" x14ac:dyDescent="0.35">
      <c r="A104" s="41"/>
      <c r="B104" s="6" t="s">
        <v>101</v>
      </c>
      <c r="C104" s="26">
        <v>103</v>
      </c>
    </row>
    <row r="105" spans="1:3" s="18" customFormat="1" ht="23.25" x14ac:dyDescent="0.35">
      <c r="A105" s="41"/>
      <c r="B105" s="6" t="s">
        <v>102</v>
      </c>
      <c r="C105" s="26">
        <v>90</v>
      </c>
    </row>
    <row r="106" spans="1:3" s="18" customFormat="1" ht="23.25" x14ac:dyDescent="0.35">
      <c r="A106" s="41"/>
      <c r="B106" s="6" t="s">
        <v>103</v>
      </c>
      <c r="C106" s="26">
        <v>60</v>
      </c>
    </row>
    <row r="107" spans="1:3" s="18" customFormat="1" ht="23.25" x14ac:dyDescent="0.35">
      <c r="A107" s="41"/>
      <c r="B107" s="6" t="s">
        <v>104</v>
      </c>
      <c r="C107" s="26">
        <v>60</v>
      </c>
    </row>
    <row r="108" spans="1:3" s="18" customFormat="1" ht="23.25" x14ac:dyDescent="0.35">
      <c r="A108" s="41"/>
      <c r="B108" s="6" t="s">
        <v>105</v>
      </c>
      <c r="C108" s="26">
        <v>77</v>
      </c>
    </row>
    <row r="109" spans="1:3" s="18" customFormat="1" ht="23.25" x14ac:dyDescent="0.35">
      <c r="A109" s="41"/>
      <c r="B109" s="6" t="s">
        <v>106</v>
      </c>
      <c r="C109" s="26">
        <v>73</v>
      </c>
    </row>
    <row r="110" spans="1:3" s="18" customFormat="1" ht="23.25" x14ac:dyDescent="0.35">
      <c r="A110" s="41"/>
      <c r="B110" s="6" t="s">
        <v>107</v>
      </c>
      <c r="C110" s="26">
        <v>29</v>
      </c>
    </row>
    <row r="111" spans="1:3" s="18" customFormat="1" ht="23.25" x14ac:dyDescent="0.35">
      <c r="A111" s="41"/>
      <c r="B111" s="6" t="s">
        <v>108</v>
      </c>
      <c r="C111" s="26">
        <v>18</v>
      </c>
    </row>
    <row r="112" spans="1:3" s="18" customFormat="1" ht="23.25" x14ac:dyDescent="0.35">
      <c r="A112" s="41"/>
      <c r="B112" s="6" t="s">
        <v>109</v>
      </c>
      <c r="C112" s="26">
        <v>23</v>
      </c>
    </row>
    <row r="113" spans="1:3" s="18" customFormat="1" ht="23.25" x14ac:dyDescent="0.35">
      <c r="A113" s="41"/>
      <c r="B113" s="6" t="s">
        <v>110</v>
      </c>
      <c r="C113" s="26">
        <v>24</v>
      </c>
    </row>
    <row r="114" spans="1:3" s="18" customFormat="1" ht="23.25" x14ac:dyDescent="0.35">
      <c r="A114" s="41"/>
      <c r="B114" s="6" t="s">
        <v>111</v>
      </c>
      <c r="C114" s="26">
        <v>57</v>
      </c>
    </row>
    <row r="115" spans="1:3" s="18" customFormat="1" ht="23.25" x14ac:dyDescent="0.35">
      <c r="A115" s="41"/>
      <c r="B115" s="6" t="s">
        <v>112</v>
      </c>
      <c r="C115" s="26">
        <v>8</v>
      </c>
    </row>
    <row r="116" spans="1:3" s="18" customFormat="1" ht="23.25" x14ac:dyDescent="0.35">
      <c r="A116" s="41"/>
      <c r="B116" s="6" t="s">
        <v>113</v>
      </c>
      <c r="C116" s="26">
        <v>19</v>
      </c>
    </row>
    <row r="117" spans="1:3" s="18" customFormat="1" ht="23.25" x14ac:dyDescent="0.35">
      <c r="A117" s="41"/>
      <c r="B117" s="6" t="s">
        <v>114</v>
      </c>
      <c r="C117" s="26">
        <v>19</v>
      </c>
    </row>
    <row r="118" spans="1:3" s="18" customFormat="1" ht="23.25" x14ac:dyDescent="0.35">
      <c r="A118" s="41"/>
      <c r="B118" s="6" t="s">
        <v>115</v>
      </c>
      <c r="C118" s="26">
        <v>32</v>
      </c>
    </row>
    <row r="119" spans="1:3" s="18" customFormat="1" ht="23.25" x14ac:dyDescent="0.35">
      <c r="A119" s="41"/>
      <c r="B119" s="6" t="s">
        <v>116</v>
      </c>
      <c r="C119" s="26">
        <v>108</v>
      </c>
    </row>
    <row r="120" spans="1:3" s="18" customFormat="1" ht="46.5" x14ac:dyDescent="0.35">
      <c r="A120" s="41"/>
      <c r="B120" s="6" t="s">
        <v>117</v>
      </c>
      <c r="C120" s="26">
        <v>43</v>
      </c>
    </row>
    <row r="121" spans="1:3" s="18" customFormat="1" ht="23.25" x14ac:dyDescent="0.35">
      <c r="A121" s="41"/>
      <c r="B121" s="6" t="s">
        <v>118</v>
      </c>
      <c r="C121" s="26">
        <v>136</v>
      </c>
    </row>
    <row r="122" spans="1:3" s="18" customFormat="1" ht="23.25" x14ac:dyDescent="0.35">
      <c r="A122" s="41"/>
      <c r="B122" s="6" t="s">
        <v>119</v>
      </c>
      <c r="C122" s="26">
        <v>66</v>
      </c>
    </row>
    <row r="123" spans="1:3" s="18" customFormat="1" ht="23.25" x14ac:dyDescent="0.35">
      <c r="A123" s="41"/>
      <c r="B123" s="6" t="s">
        <v>120</v>
      </c>
      <c r="C123" s="26">
        <v>36</v>
      </c>
    </row>
    <row r="124" spans="1:3" ht="22.5" x14ac:dyDescent="0.3">
      <c r="A124" s="41"/>
      <c r="B124" s="5" t="s">
        <v>9</v>
      </c>
      <c r="C124" s="3">
        <f>SUM(C61:C123)</f>
        <v>5098</v>
      </c>
    </row>
    <row r="125" spans="1:3" s="18" customFormat="1" ht="23.25" x14ac:dyDescent="0.35">
      <c r="A125" s="41" t="s">
        <v>121</v>
      </c>
      <c r="B125" s="6" t="s">
        <v>122</v>
      </c>
      <c r="C125" s="26">
        <v>36</v>
      </c>
    </row>
    <row r="126" spans="1:3" s="18" customFormat="1" ht="23.25" x14ac:dyDescent="0.35">
      <c r="A126" s="41"/>
      <c r="B126" s="6" t="s">
        <v>123</v>
      </c>
      <c r="C126" s="26">
        <v>32</v>
      </c>
    </row>
    <row r="127" spans="1:3" s="18" customFormat="1" ht="23.25" x14ac:dyDescent="0.35">
      <c r="A127" s="41"/>
      <c r="B127" s="6" t="s">
        <v>124</v>
      </c>
      <c r="C127" s="26">
        <v>16</v>
      </c>
    </row>
    <row r="128" spans="1:3" s="18" customFormat="1" ht="23.25" x14ac:dyDescent="0.35">
      <c r="A128" s="41"/>
      <c r="B128" s="6" t="s">
        <v>125</v>
      </c>
      <c r="C128" s="26">
        <v>26</v>
      </c>
    </row>
    <row r="129" spans="1:3" s="18" customFormat="1" ht="23.25" x14ac:dyDescent="0.35">
      <c r="A129" s="41"/>
      <c r="B129" s="6" t="s">
        <v>126</v>
      </c>
      <c r="C129" s="26">
        <v>26</v>
      </c>
    </row>
    <row r="130" spans="1:3" s="18" customFormat="1" ht="23.25" x14ac:dyDescent="0.35">
      <c r="A130" s="41"/>
      <c r="B130" s="6" t="s">
        <v>127</v>
      </c>
      <c r="C130" s="26">
        <v>52</v>
      </c>
    </row>
    <row r="131" spans="1:3" s="18" customFormat="1" ht="23.25" x14ac:dyDescent="0.35">
      <c r="A131" s="41"/>
      <c r="B131" s="6" t="s">
        <v>128</v>
      </c>
      <c r="C131" s="26">
        <v>19</v>
      </c>
    </row>
    <row r="132" spans="1:3" s="18" customFormat="1" ht="23.25" x14ac:dyDescent="0.35">
      <c r="A132" s="41"/>
      <c r="B132" s="6" t="s">
        <v>129</v>
      </c>
      <c r="C132" s="26">
        <v>30</v>
      </c>
    </row>
    <row r="133" spans="1:3" s="18" customFormat="1" ht="23.25" x14ac:dyDescent="0.35">
      <c r="A133" s="41"/>
      <c r="B133" s="6" t="s">
        <v>130</v>
      </c>
      <c r="C133" s="26">
        <v>40</v>
      </c>
    </row>
    <row r="134" spans="1:3" s="18" customFormat="1" ht="23.25" x14ac:dyDescent="0.35">
      <c r="A134" s="41"/>
      <c r="B134" s="6" t="s">
        <v>131</v>
      </c>
      <c r="C134" s="26">
        <v>34</v>
      </c>
    </row>
    <row r="135" spans="1:3" s="18" customFormat="1" ht="23.25" x14ac:dyDescent="0.35">
      <c r="A135" s="41"/>
      <c r="B135" s="6" t="s">
        <v>132</v>
      </c>
      <c r="C135" s="26">
        <v>13</v>
      </c>
    </row>
    <row r="136" spans="1:3" s="18" customFormat="1" ht="23.25" x14ac:dyDescent="0.35">
      <c r="A136" s="41"/>
      <c r="B136" s="6" t="s">
        <v>133</v>
      </c>
      <c r="C136" s="26">
        <v>28</v>
      </c>
    </row>
    <row r="137" spans="1:3" s="18" customFormat="1" ht="23.25" x14ac:dyDescent="0.35">
      <c r="A137" s="41"/>
      <c r="B137" s="6" t="s">
        <v>134</v>
      </c>
      <c r="C137" s="26">
        <v>13</v>
      </c>
    </row>
    <row r="138" spans="1:3" s="18" customFormat="1" ht="23.25" x14ac:dyDescent="0.35">
      <c r="A138" s="41"/>
      <c r="B138" s="6" t="s">
        <v>135</v>
      </c>
      <c r="C138" s="26">
        <v>29</v>
      </c>
    </row>
    <row r="139" spans="1:3" s="18" customFormat="1" ht="23.25" x14ac:dyDescent="0.35">
      <c r="A139" s="41"/>
      <c r="B139" s="6" t="s">
        <v>136</v>
      </c>
      <c r="C139" s="26">
        <v>18</v>
      </c>
    </row>
    <row r="140" spans="1:3" s="18" customFormat="1" ht="23.25" x14ac:dyDescent="0.35">
      <c r="A140" s="41"/>
      <c r="B140" s="6" t="s">
        <v>137</v>
      </c>
      <c r="C140" s="26">
        <v>29</v>
      </c>
    </row>
    <row r="141" spans="1:3" s="18" customFormat="1" ht="23.25" x14ac:dyDescent="0.35">
      <c r="A141" s="41"/>
      <c r="B141" s="6" t="s">
        <v>138</v>
      </c>
      <c r="C141" s="26">
        <v>19</v>
      </c>
    </row>
    <row r="142" spans="1:3" s="18" customFormat="1" ht="23.25" x14ac:dyDescent="0.35">
      <c r="A142" s="41"/>
      <c r="B142" s="6" t="s">
        <v>139</v>
      </c>
      <c r="C142" s="26">
        <v>20</v>
      </c>
    </row>
    <row r="143" spans="1:3" s="18" customFormat="1" ht="23.25" x14ac:dyDescent="0.35">
      <c r="A143" s="41"/>
      <c r="B143" s="6" t="s">
        <v>140</v>
      </c>
      <c r="C143" s="26">
        <v>22</v>
      </c>
    </row>
    <row r="144" spans="1:3" s="18" customFormat="1" ht="23.25" x14ac:dyDescent="0.35">
      <c r="A144" s="41"/>
      <c r="B144" s="6" t="s">
        <v>141</v>
      </c>
      <c r="C144" s="26">
        <v>21</v>
      </c>
    </row>
    <row r="145" spans="1:3" s="18" customFormat="1" ht="23.25" x14ac:dyDescent="0.35">
      <c r="A145" s="41"/>
      <c r="B145" s="6" t="s">
        <v>142</v>
      </c>
      <c r="C145" s="26">
        <v>27</v>
      </c>
    </row>
    <row r="146" spans="1:3" s="18" customFormat="1" ht="23.25" x14ac:dyDescent="0.35">
      <c r="A146" s="41"/>
      <c r="B146" s="6" t="s">
        <v>143</v>
      </c>
      <c r="C146" s="26">
        <v>15</v>
      </c>
    </row>
    <row r="147" spans="1:3" s="18" customFormat="1" ht="23.25" x14ac:dyDescent="0.35">
      <c r="A147" s="41"/>
      <c r="B147" s="6" t="s">
        <v>144</v>
      </c>
      <c r="C147" s="26">
        <v>31</v>
      </c>
    </row>
    <row r="148" spans="1:3" s="18" customFormat="1" ht="23.25" x14ac:dyDescent="0.35">
      <c r="A148" s="41"/>
      <c r="B148" s="6" t="s">
        <v>145</v>
      </c>
      <c r="C148" s="26">
        <v>26</v>
      </c>
    </row>
    <row r="149" spans="1:3" s="18" customFormat="1" ht="23.25" x14ac:dyDescent="0.35">
      <c r="A149" s="41"/>
      <c r="B149" s="6" t="s">
        <v>146</v>
      </c>
      <c r="C149" s="26">
        <v>23</v>
      </c>
    </row>
    <row r="150" spans="1:3" s="18" customFormat="1" ht="23.25" x14ac:dyDescent="0.35">
      <c r="A150" s="41"/>
      <c r="B150" s="6" t="s">
        <v>147</v>
      </c>
      <c r="C150" s="26">
        <v>11</v>
      </c>
    </row>
    <row r="151" spans="1:3" s="18" customFormat="1" ht="23.25" x14ac:dyDescent="0.35">
      <c r="A151" s="41"/>
      <c r="B151" s="6" t="s">
        <v>148</v>
      </c>
      <c r="C151" s="26">
        <v>17</v>
      </c>
    </row>
    <row r="152" spans="1:3" s="18" customFormat="1" ht="23.25" x14ac:dyDescent="0.35">
      <c r="A152" s="41"/>
      <c r="B152" s="6" t="s">
        <v>149</v>
      </c>
      <c r="C152" s="26">
        <v>30</v>
      </c>
    </row>
    <row r="153" spans="1:3" s="18" customFormat="1" ht="23.25" x14ac:dyDescent="0.35">
      <c r="A153" s="41"/>
      <c r="B153" s="6" t="s">
        <v>150</v>
      </c>
      <c r="C153" s="26">
        <v>14</v>
      </c>
    </row>
    <row r="154" spans="1:3" s="18" customFormat="1" ht="23.25" x14ac:dyDescent="0.35">
      <c r="A154" s="41"/>
      <c r="B154" s="6" t="s">
        <v>151</v>
      </c>
      <c r="C154" s="26">
        <v>15</v>
      </c>
    </row>
    <row r="155" spans="1:3" s="18" customFormat="1" ht="23.25" x14ac:dyDescent="0.35">
      <c r="A155" s="41"/>
      <c r="B155" s="6" t="s">
        <v>152</v>
      </c>
      <c r="C155" s="26">
        <v>49</v>
      </c>
    </row>
    <row r="156" spans="1:3" s="18" customFormat="1" ht="23.25" x14ac:dyDescent="0.35">
      <c r="A156" s="41"/>
      <c r="B156" s="6" t="s">
        <v>153</v>
      </c>
      <c r="C156" s="26">
        <v>28</v>
      </c>
    </row>
    <row r="157" spans="1:3" s="18" customFormat="1" ht="23.25" x14ac:dyDescent="0.35">
      <c r="A157" s="41"/>
      <c r="B157" s="6" t="s">
        <v>154</v>
      </c>
      <c r="C157" s="26">
        <v>37</v>
      </c>
    </row>
    <row r="158" spans="1:3" s="18" customFormat="1" ht="23.25" x14ac:dyDescent="0.35">
      <c r="A158" s="41"/>
      <c r="B158" s="6" t="s">
        <v>155</v>
      </c>
      <c r="C158" s="26">
        <v>70</v>
      </c>
    </row>
    <row r="159" spans="1:3" s="18" customFormat="1" ht="23.25" x14ac:dyDescent="0.35">
      <c r="A159" s="41"/>
      <c r="B159" s="6" t="s">
        <v>156</v>
      </c>
      <c r="C159" s="26">
        <v>50</v>
      </c>
    </row>
    <row r="160" spans="1:3" s="18" customFormat="1" ht="23.25" x14ac:dyDescent="0.35">
      <c r="A160" s="41"/>
      <c r="B160" s="6" t="s">
        <v>157</v>
      </c>
      <c r="C160" s="26">
        <v>38</v>
      </c>
    </row>
    <row r="161" spans="1:3" s="18" customFormat="1" ht="23.25" x14ac:dyDescent="0.35">
      <c r="A161" s="41"/>
      <c r="B161" s="6" t="s">
        <v>360</v>
      </c>
      <c r="C161" s="26">
        <v>12</v>
      </c>
    </row>
    <row r="162" spans="1:3" s="18" customFormat="1" ht="23.25" x14ac:dyDescent="0.35">
      <c r="A162" s="41"/>
      <c r="B162" s="6" t="s">
        <v>158</v>
      </c>
      <c r="C162" s="26">
        <v>21</v>
      </c>
    </row>
    <row r="163" spans="1:3" s="18" customFormat="1" ht="23.25" x14ac:dyDescent="0.35">
      <c r="A163" s="41"/>
      <c r="B163" s="6" t="s">
        <v>159</v>
      </c>
      <c r="C163" s="26">
        <v>15</v>
      </c>
    </row>
    <row r="164" spans="1:3" s="18" customFormat="1" ht="23.25" x14ac:dyDescent="0.35">
      <c r="A164" s="41"/>
      <c r="B164" s="6" t="s">
        <v>160</v>
      </c>
      <c r="C164" s="26">
        <v>21</v>
      </c>
    </row>
    <row r="165" spans="1:3" s="18" customFormat="1" ht="23.25" x14ac:dyDescent="0.35">
      <c r="A165" s="41"/>
      <c r="B165" s="6" t="s">
        <v>161</v>
      </c>
      <c r="C165" s="26">
        <v>14</v>
      </c>
    </row>
    <row r="166" spans="1:3" s="18" customFormat="1" ht="23.25" x14ac:dyDescent="0.35">
      <c r="A166" s="41"/>
      <c r="B166" s="6" t="s">
        <v>162</v>
      </c>
      <c r="C166" s="26">
        <v>23</v>
      </c>
    </row>
    <row r="167" spans="1:3" s="18" customFormat="1" ht="46.5" x14ac:dyDescent="0.35">
      <c r="A167" s="41"/>
      <c r="B167" s="6" t="s">
        <v>163</v>
      </c>
      <c r="C167" s="26">
        <v>17</v>
      </c>
    </row>
    <row r="168" spans="1:3" s="18" customFormat="1" ht="23.25" x14ac:dyDescent="0.35">
      <c r="A168" s="41"/>
      <c r="B168" s="6" t="s">
        <v>164</v>
      </c>
      <c r="C168" s="26">
        <v>37</v>
      </c>
    </row>
    <row r="169" spans="1:3" s="18" customFormat="1" ht="46.5" x14ac:dyDescent="0.35">
      <c r="A169" s="41"/>
      <c r="B169" s="6" t="s">
        <v>165</v>
      </c>
      <c r="C169" s="26">
        <v>22</v>
      </c>
    </row>
    <row r="170" spans="1:3" s="18" customFormat="1" ht="23.25" x14ac:dyDescent="0.35">
      <c r="A170" s="41"/>
      <c r="B170" s="6" t="s">
        <v>166</v>
      </c>
      <c r="C170" s="26">
        <v>19</v>
      </c>
    </row>
    <row r="171" spans="1:3" s="18" customFormat="1" ht="23.25" x14ac:dyDescent="0.35">
      <c r="A171" s="41"/>
      <c r="B171" s="6" t="s">
        <v>167</v>
      </c>
      <c r="C171" s="26">
        <v>13</v>
      </c>
    </row>
    <row r="172" spans="1:3" s="18" customFormat="1" ht="46.5" x14ac:dyDescent="0.35">
      <c r="A172" s="41"/>
      <c r="B172" s="6" t="s">
        <v>168</v>
      </c>
      <c r="C172" s="26">
        <v>15</v>
      </c>
    </row>
    <row r="173" spans="1:3" s="18" customFormat="1" ht="46.5" x14ac:dyDescent="0.35">
      <c r="A173" s="41"/>
      <c r="B173" s="6" t="s">
        <v>169</v>
      </c>
      <c r="C173" s="26">
        <v>11</v>
      </c>
    </row>
    <row r="174" spans="1:3" s="18" customFormat="1" ht="46.5" x14ac:dyDescent="0.35">
      <c r="A174" s="41"/>
      <c r="B174" s="6" t="s">
        <v>170</v>
      </c>
      <c r="C174" s="26">
        <v>21</v>
      </c>
    </row>
    <row r="175" spans="1:3" s="18" customFormat="1" ht="23.25" x14ac:dyDescent="0.35">
      <c r="A175" s="41"/>
      <c r="B175" s="6" t="s">
        <v>171</v>
      </c>
      <c r="C175" s="26">
        <v>12</v>
      </c>
    </row>
    <row r="176" spans="1:3" s="18" customFormat="1" ht="23.25" x14ac:dyDescent="0.35">
      <c r="A176" s="41"/>
      <c r="B176" s="6" t="s">
        <v>172</v>
      </c>
      <c r="C176" s="26">
        <v>21</v>
      </c>
    </row>
    <row r="177" spans="1:3" s="18" customFormat="1" ht="23.25" x14ac:dyDescent="0.35">
      <c r="A177" s="41"/>
      <c r="B177" s="6" t="s">
        <v>173</v>
      </c>
      <c r="C177" s="26">
        <v>147</v>
      </c>
    </row>
    <row r="178" spans="1:3" s="18" customFormat="1" ht="23.25" x14ac:dyDescent="0.35">
      <c r="A178" s="41"/>
      <c r="B178" s="6" t="s">
        <v>174</v>
      </c>
      <c r="C178" s="26">
        <v>117</v>
      </c>
    </row>
    <row r="179" spans="1:3" s="18" customFormat="1" ht="23.25" x14ac:dyDescent="0.35">
      <c r="A179" s="41"/>
      <c r="B179" s="6" t="s">
        <v>175</v>
      </c>
      <c r="C179" s="26">
        <v>33</v>
      </c>
    </row>
    <row r="180" spans="1:3" s="18" customFormat="1" ht="46.5" x14ac:dyDescent="0.35">
      <c r="A180" s="41"/>
      <c r="B180" s="6" t="s">
        <v>176</v>
      </c>
      <c r="C180" s="26">
        <v>29</v>
      </c>
    </row>
    <row r="181" spans="1:3" s="18" customFormat="1" ht="23.25" x14ac:dyDescent="0.35">
      <c r="A181" s="41"/>
      <c r="B181" s="6" t="s">
        <v>177</v>
      </c>
      <c r="C181" s="26">
        <v>23</v>
      </c>
    </row>
    <row r="182" spans="1:3" s="18" customFormat="1" ht="23.25" x14ac:dyDescent="0.35">
      <c r="A182" s="41"/>
      <c r="B182" s="6" t="s">
        <v>178</v>
      </c>
      <c r="C182" s="26">
        <v>33</v>
      </c>
    </row>
    <row r="183" spans="1:3" s="18" customFormat="1" ht="23.25" x14ac:dyDescent="0.35">
      <c r="A183" s="41"/>
      <c r="B183" s="6" t="s">
        <v>179</v>
      </c>
      <c r="C183" s="26">
        <v>18</v>
      </c>
    </row>
    <row r="184" spans="1:3" s="18" customFormat="1" ht="23.25" x14ac:dyDescent="0.35">
      <c r="A184" s="41"/>
      <c r="B184" s="6" t="s">
        <v>180</v>
      </c>
      <c r="C184" s="26">
        <v>19</v>
      </c>
    </row>
    <row r="185" spans="1:3" s="18" customFormat="1" ht="23.25" x14ac:dyDescent="0.35">
      <c r="A185" s="41"/>
      <c r="B185" s="6" t="s">
        <v>181</v>
      </c>
      <c r="C185" s="26">
        <v>17</v>
      </c>
    </row>
    <row r="186" spans="1:3" s="18" customFormat="1" ht="46.5" x14ac:dyDescent="0.35">
      <c r="A186" s="41"/>
      <c r="B186" s="6" t="s">
        <v>182</v>
      </c>
      <c r="C186" s="26">
        <v>32</v>
      </c>
    </row>
    <row r="187" spans="1:3" s="18" customFormat="1" ht="46.5" x14ac:dyDescent="0.35">
      <c r="A187" s="41"/>
      <c r="B187" s="6" t="s">
        <v>183</v>
      </c>
      <c r="C187" s="26">
        <v>50</v>
      </c>
    </row>
    <row r="188" spans="1:3" s="18" customFormat="1" ht="46.5" x14ac:dyDescent="0.35">
      <c r="A188" s="41"/>
      <c r="B188" s="6" t="s">
        <v>184</v>
      </c>
      <c r="C188" s="26">
        <v>36</v>
      </c>
    </row>
    <row r="189" spans="1:3" s="18" customFormat="1" ht="23.25" x14ac:dyDescent="0.35">
      <c r="A189" s="41"/>
      <c r="B189" s="6" t="s">
        <v>185</v>
      </c>
      <c r="C189" s="26">
        <v>36</v>
      </c>
    </row>
    <row r="190" spans="1:3" s="18" customFormat="1" ht="23.25" x14ac:dyDescent="0.35">
      <c r="A190" s="41"/>
      <c r="B190" s="6" t="s">
        <v>186</v>
      </c>
      <c r="C190" s="26">
        <v>44</v>
      </c>
    </row>
    <row r="191" spans="1:3" s="18" customFormat="1" ht="23.25" x14ac:dyDescent="0.35">
      <c r="A191" s="41"/>
      <c r="B191" s="6" t="s">
        <v>187</v>
      </c>
      <c r="C191" s="26">
        <v>15</v>
      </c>
    </row>
    <row r="192" spans="1:3" s="18" customFormat="1" ht="23.25" x14ac:dyDescent="0.35">
      <c r="A192" s="41"/>
      <c r="B192" s="6" t="s">
        <v>188</v>
      </c>
      <c r="C192" s="26">
        <v>28</v>
      </c>
    </row>
    <row r="193" spans="1:3" s="18" customFormat="1" ht="23.25" x14ac:dyDescent="0.35">
      <c r="A193" s="41"/>
      <c r="B193" s="6" t="s">
        <v>189</v>
      </c>
      <c r="C193" s="26">
        <v>71</v>
      </c>
    </row>
    <row r="194" spans="1:3" s="18" customFormat="1" ht="46.5" x14ac:dyDescent="0.35">
      <c r="A194" s="41"/>
      <c r="B194" s="6" t="s">
        <v>190</v>
      </c>
      <c r="C194" s="26">
        <v>39</v>
      </c>
    </row>
    <row r="195" spans="1:3" s="18" customFormat="1" ht="23.25" x14ac:dyDescent="0.35">
      <c r="A195" s="41"/>
      <c r="B195" s="6" t="s">
        <v>191</v>
      </c>
      <c r="C195" s="26">
        <v>97</v>
      </c>
    </row>
    <row r="196" spans="1:3" s="18" customFormat="1" ht="46.5" x14ac:dyDescent="0.35">
      <c r="A196" s="41"/>
      <c r="B196" s="6" t="s">
        <v>192</v>
      </c>
      <c r="C196" s="26">
        <v>43</v>
      </c>
    </row>
    <row r="197" spans="1:3" ht="22.5" x14ac:dyDescent="0.3">
      <c r="A197" s="41"/>
      <c r="B197" s="5" t="s">
        <v>9</v>
      </c>
      <c r="C197" s="3">
        <f>SUM(C125:C196)</f>
        <v>2225</v>
      </c>
    </row>
    <row r="198" spans="1:3" ht="69.75" x14ac:dyDescent="0.35">
      <c r="A198" s="33" t="s">
        <v>193</v>
      </c>
      <c r="B198" s="4" t="s">
        <v>194</v>
      </c>
      <c r="C198" s="25">
        <v>26</v>
      </c>
    </row>
    <row r="199" spans="1:3" ht="46.5" x14ac:dyDescent="0.35">
      <c r="A199" s="33"/>
      <c r="B199" s="4" t="s">
        <v>195</v>
      </c>
      <c r="C199" s="25">
        <v>48</v>
      </c>
    </row>
    <row r="200" spans="1:3" ht="69.75" x14ac:dyDescent="0.35">
      <c r="A200" s="33"/>
      <c r="B200" s="4" t="s">
        <v>196</v>
      </c>
      <c r="C200" s="25">
        <v>201</v>
      </c>
    </row>
    <row r="201" spans="1:3" ht="23.25" x14ac:dyDescent="0.35">
      <c r="A201" s="33"/>
      <c r="B201" s="4" t="s">
        <v>197</v>
      </c>
      <c r="C201" s="25">
        <v>52</v>
      </c>
    </row>
    <row r="202" spans="1:3" ht="46.5" x14ac:dyDescent="0.35">
      <c r="A202" s="33"/>
      <c r="B202" s="4" t="s">
        <v>198</v>
      </c>
      <c r="C202" s="25">
        <v>24</v>
      </c>
    </row>
    <row r="203" spans="1:3" ht="69.75" x14ac:dyDescent="0.35">
      <c r="A203" s="33"/>
      <c r="B203" s="4" t="s">
        <v>199</v>
      </c>
      <c r="C203" s="25">
        <v>313</v>
      </c>
    </row>
    <row r="204" spans="1:3" ht="46.5" x14ac:dyDescent="0.35">
      <c r="A204" s="33"/>
      <c r="B204" s="7" t="s">
        <v>200</v>
      </c>
      <c r="C204" s="25">
        <v>82</v>
      </c>
    </row>
    <row r="205" spans="1:3" ht="22.5" x14ac:dyDescent="0.3">
      <c r="A205" s="33"/>
      <c r="B205" s="5" t="s">
        <v>9</v>
      </c>
      <c r="C205" s="3">
        <f>SUM(C198:C204)</f>
        <v>746</v>
      </c>
    </row>
    <row r="206" spans="1:3" ht="45.75" customHeight="1" x14ac:dyDescent="0.35">
      <c r="A206" s="33" t="s">
        <v>201</v>
      </c>
      <c r="B206" s="4" t="s">
        <v>202</v>
      </c>
      <c r="C206" s="25">
        <v>245</v>
      </c>
    </row>
    <row r="207" spans="1:3" ht="45.75" customHeight="1" x14ac:dyDescent="0.35">
      <c r="A207" s="33"/>
      <c r="B207" s="4" t="s">
        <v>203</v>
      </c>
      <c r="C207" s="25">
        <v>144</v>
      </c>
    </row>
    <row r="208" spans="1:3" ht="45.75" customHeight="1" x14ac:dyDescent="0.3">
      <c r="A208" s="33"/>
      <c r="B208" s="5" t="s">
        <v>9</v>
      </c>
      <c r="C208" s="3">
        <f>C206+C207</f>
        <v>389</v>
      </c>
    </row>
    <row r="209" spans="1:3" ht="55.5" customHeight="1" x14ac:dyDescent="0.35">
      <c r="A209" s="33" t="s">
        <v>204</v>
      </c>
      <c r="B209" s="4" t="s">
        <v>205</v>
      </c>
      <c r="C209" s="25">
        <v>116</v>
      </c>
    </row>
    <row r="210" spans="1:3" ht="55.5" customHeight="1" x14ac:dyDescent="0.35">
      <c r="A210" s="33"/>
      <c r="B210" s="4" t="s">
        <v>206</v>
      </c>
      <c r="C210" s="25">
        <v>17</v>
      </c>
    </row>
    <row r="211" spans="1:3" ht="55.5" customHeight="1" x14ac:dyDescent="0.3">
      <c r="A211" s="33"/>
      <c r="B211" s="5" t="s">
        <v>9</v>
      </c>
      <c r="C211" s="3">
        <f>C209+C210</f>
        <v>133</v>
      </c>
    </row>
    <row r="212" spans="1:3" ht="63" customHeight="1" x14ac:dyDescent="0.35">
      <c r="A212" s="33" t="s">
        <v>207</v>
      </c>
      <c r="B212" s="4" t="s">
        <v>208</v>
      </c>
      <c r="C212" s="25">
        <v>300</v>
      </c>
    </row>
    <row r="213" spans="1:3" ht="46.5" x14ac:dyDescent="0.35">
      <c r="A213" s="33"/>
      <c r="B213" s="4" t="s">
        <v>209</v>
      </c>
      <c r="C213" s="25">
        <v>269</v>
      </c>
    </row>
    <row r="214" spans="1:3" ht="46.5" x14ac:dyDescent="0.35">
      <c r="A214" s="33"/>
      <c r="B214" s="4" t="s">
        <v>210</v>
      </c>
      <c r="C214" s="25">
        <v>250</v>
      </c>
    </row>
    <row r="215" spans="1:3" ht="46.5" x14ac:dyDescent="0.35">
      <c r="A215" s="33"/>
      <c r="B215" s="4" t="s">
        <v>211</v>
      </c>
      <c r="C215" s="25">
        <v>265</v>
      </c>
    </row>
    <row r="216" spans="1:3" ht="46.5" x14ac:dyDescent="0.35">
      <c r="A216" s="33"/>
      <c r="B216" s="4" t="s">
        <v>212</v>
      </c>
      <c r="C216" s="25">
        <v>338</v>
      </c>
    </row>
    <row r="217" spans="1:3" ht="46.5" x14ac:dyDescent="0.35">
      <c r="A217" s="33"/>
      <c r="B217" s="4" t="s">
        <v>213</v>
      </c>
      <c r="C217" s="25">
        <v>306</v>
      </c>
    </row>
    <row r="218" spans="1:3" ht="46.5" x14ac:dyDescent="0.35">
      <c r="A218" s="33"/>
      <c r="B218" s="4" t="s">
        <v>214</v>
      </c>
      <c r="C218" s="25">
        <v>280</v>
      </c>
    </row>
    <row r="219" spans="1:3" ht="46.5" x14ac:dyDescent="0.35">
      <c r="A219" s="33"/>
      <c r="B219" s="4" t="s">
        <v>215</v>
      </c>
      <c r="C219" s="25">
        <v>278</v>
      </c>
    </row>
    <row r="220" spans="1:3" ht="46.5" x14ac:dyDescent="0.35">
      <c r="A220" s="33"/>
      <c r="B220" s="4" t="s">
        <v>216</v>
      </c>
      <c r="C220" s="25">
        <v>348</v>
      </c>
    </row>
    <row r="221" spans="1:3" ht="46.5" x14ac:dyDescent="0.35">
      <c r="A221" s="33"/>
      <c r="B221" s="4" t="s">
        <v>217</v>
      </c>
      <c r="C221" s="25">
        <v>410</v>
      </c>
    </row>
    <row r="222" spans="1:3" ht="46.5" x14ac:dyDescent="0.35">
      <c r="A222" s="33"/>
      <c r="B222" s="4" t="s">
        <v>218</v>
      </c>
      <c r="C222" s="25">
        <v>178</v>
      </c>
    </row>
    <row r="223" spans="1:3" ht="46.5" x14ac:dyDescent="0.35">
      <c r="A223" s="33"/>
      <c r="B223" s="4" t="s">
        <v>219</v>
      </c>
      <c r="C223" s="25">
        <f>376+9</f>
        <v>385</v>
      </c>
    </row>
    <row r="224" spans="1:3" ht="46.5" x14ac:dyDescent="0.35">
      <c r="A224" s="33"/>
      <c r="B224" s="4" t="s">
        <v>220</v>
      </c>
      <c r="C224" s="25">
        <v>441</v>
      </c>
    </row>
    <row r="225" spans="1:3" ht="23.25" x14ac:dyDescent="0.35">
      <c r="A225" s="33"/>
      <c r="B225" s="4" t="s">
        <v>221</v>
      </c>
      <c r="C225" s="25">
        <v>462</v>
      </c>
    </row>
    <row r="226" spans="1:3" ht="37.5" customHeight="1" x14ac:dyDescent="0.3">
      <c r="A226" s="33"/>
      <c r="B226" s="5" t="s">
        <v>9</v>
      </c>
      <c r="C226" s="3">
        <f>SUM(C212:C225)</f>
        <v>4510</v>
      </c>
    </row>
    <row r="227" spans="1:3" ht="35.25" customHeight="1" x14ac:dyDescent="0.35">
      <c r="A227" s="33" t="s">
        <v>222</v>
      </c>
      <c r="B227" s="4" t="s">
        <v>223</v>
      </c>
      <c r="C227" s="25">
        <v>110</v>
      </c>
    </row>
    <row r="228" spans="1:3" ht="53.25" customHeight="1" x14ac:dyDescent="0.35">
      <c r="A228" s="33"/>
      <c r="B228" s="4" t="s">
        <v>224</v>
      </c>
      <c r="C228" s="25">
        <v>81</v>
      </c>
    </row>
    <row r="229" spans="1:3" ht="23.25" customHeight="1" x14ac:dyDescent="0.35">
      <c r="A229" s="33"/>
      <c r="B229" s="4" t="s">
        <v>225</v>
      </c>
      <c r="C229" s="25">
        <v>56</v>
      </c>
    </row>
    <row r="230" spans="1:3" ht="44.25" customHeight="1" x14ac:dyDescent="0.3">
      <c r="A230" s="33"/>
      <c r="B230" s="5" t="s">
        <v>9</v>
      </c>
      <c r="C230" s="3">
        <f>SUM(C227:C229)</f>
        <v>247</v>
      </c>
    </row>
    <row r="231" spans="1:3" ht="23.25" x14ac:dyDescent="0.35">
      <c r="A231" s="33" t="s">
        <v>226</v>
      </c>
      <c r="B231" s="4" t="s">
        <v>227</v>
      </c>
      <c r="C231" s="25">
        <v>275</v>
      </c>
    </row>
    <row r="232" spans="1:3" ht="23.25" x14ac:dyDescent="0.35">
      <c r="A232" s="33"/>
      <c r="B232" s="4" t="s">
        <v>228</v>
      </c>
      <c r="C232" s="25">
        <v>51</v>
      </c>
    </row>
    <row r="233" spans="1:3" ht="46.5" x14ac:dyDescent="0.35">
      <c r="A233" s="33"/>
      <c r="B233" s="4" t="s">
        <v>229</v>
      </c>
      <c r="C233" s="25">
        <v>37</v>
      </c>
    </row>
    <row r="234" spans="1:3" ht="23.25" x14ac:dyDescent="0.35">
      <c r="A234" s="33"/>
      <c r="B234" s="4" t="s">
        <v>230</v>
      </c>
      <c r="C234" s="25">
        <v>49</v>
      </c>
    </row>
    <row r="235" spans="1:3" ht="37.5" customHeight="1" x14ac:dyDescent="0.3">
      <c r="A235" s="33"/>
      <c r="B235" s="5" t="s">
        <v>9</v>
      </c>
      <c r="C235" s="3">
        <f>SUM(C231:C234)</f>
        <v>412</v>
      </c>
    </row>
    <row r="236" spans="1:3" ht="61.5" customHeight="1" x14ac:dyDescent="0.35">
      <c r="A236" s="44" t="s">
        <v>231</v>
      </c>
      <c r="B236" s="7" t="s">
        <v>361</v>
      </c>
      <c r="C236" s="27">
        <v>16</v>
      </c>
    </row>
    <row r="237" spans="1:3" ht="61.5" customHeight="1" x14ac:dyDescent="0.3">
      <c r="A237" s="44"/>
      <c r="B237" s="5" t="s">
        <v>9</v>
      </c>
      <c r="C237" s="19">
        <f>C236</f>
        <v>16</v>
      </c>
    </row>
    <row r="238" spans="1:3" ht="42.75" customHeight="1" x14ac:dyDescent="0.35">
      <c r="A238" s="44" t="s">
        <v>232</v>
      </c>
      <c r="B238" s="7" t="s">
        <v>233</v>
      </c>
      <c r="C238" s="27">
        <v>53</v>
      </c>
    </row>
    <row r="239" spans="1:3" ht="42.75" customHeight="1" x14ac:dyDescent="0.35">
      <c r="A239" s="44"/>
      <c r="B239" s="7" t="s">
        <v>358</v>
      </c>
      <c r="C239" s="27">
        <v>22</v>
      </c>
    </row>
    <row r="240" spans="1:3" ht="42.75" customHeight="1" x14ac:dyDescent="0.3">
      <c r="A240" s="44"/>
      <c r="B240" s="5" t="s">
        <v>9</v>
      </c>
      <c r="C240" s="19">
        <f>C238+C239</f>
        <v>75</v>
      </c>
    </row>
    <row r="241" spans="1:6" ht="69.75" x14ac:dyDescent="0.35">
      <c r="A241" s="33" t="s">
        <v>234</v>
      </c>
      <c r="B241" s="4" t="s">
        <v>235</v>
      </c>
      <c r="C241" s="25">
        <v>697</v>
      </c>
    </row>
    <row r="242" spans="1:6" ht="46.5" x14ac:dyDescent="0.35">
      <c r="A242" s="33"/>
      <c r="B242" s="4" t="s">
        <v>236</v>
      </c>
      <c r="C242" s="25">
        <v>198</v>
      </c>
    </row>
    <row r="243" spans="1:6" ht="46.5" x14ac:dyDescent="0.35">
      <c r="A243" s="33"/>
      <c r="B243" s="4" t="s">
        <v>252</v>
      </c>
      <c r="C243" s="25">
        <v>240</v>
      </c>
    </row>
    <row r="244" spans="1:6" ht="46.5" x14ac:dyDescent="0.35">
      <c r="A244" s="33"/>
      <c r="B244" s="4" t="s">
        <v>263</v>
      </c>
      <c r="C244" s="25">
        <v>249</v>
      </c>
    </row>
    <row r="245" spans="1:6" ht="46.5" x14ac:dyDescent="0.35">
      <c r="A245" s="33"/>
      <c r="B245" s="4" t="s">
        <v>273</v>
      </c>
      <c r="C245" s="25">
        <v>280</v>
      </c>
    </row>
    <row r="246" spans="1:6" ht="46.5" x14ac:dyDescent="0.35">
      <c r="A246" s="33"/>
      <c r="B246" s="4" t="s">
        <v>286</v>
      </c>
      <c r="C246" s="25">
        <v>310</v>
      </c>
    </row>
    <row r="247" spans="1:6" ht="46.5" x14ac:dyDescent="0.35">
      <c r="A247" s="33"/>
      <c r="B247" s="4" t="s">
        <v>299</v>
      </c>
      <c r="C247" s="25">
        <v>280</v>
      </c>
    </row>
    <row r="248" spans="1:6" ht="46.5" x14ac:dyDescent="0.35">
      <c r="A248" s="33"/>
      <c r="B248" s="4" t="s">
        <v>308</v>
      </c>
      <c r="C248" s="25">
        <v>270</v>
      </c>
    </row>
    <row r="249" spans="1:6" ht="46.5" x14ac:dyDescent="0.35">
      <c r="A249" s="33"/>
      <c r="B249" s="4" t="s">
        <v>314</v>
      </c>
      <c r="C249" s="25">
        <v>200</v>
      </c>
    </row>
    <row r="250" spans="1:6" ht="46.5" x14ac:dyDescent="0.35">
      <c r="A250" s="33"/>
      <c r="B250" s="4" t="s">
        <v>322</v>
      </c>
      <c r="C250" s="25">
        <v>240</v>
      </c>
    </row>
    <row r="251" spans="1:6" ht="46.5" x14ac:dyDescent="0.35">
      <c r="A251" s="33"/>
      <c r="B251" s="4" t="s">
        <v>334</v>
      </c>
      <c r="C251" s="25">
        <v>257</v>
      </c>
    </row>
    <row r="252" spans="1:6" ht="52.5" customHeight="1" x14ac:dyDescent="0.35">
      <c r="A252" s="33"/>
      <c r="B252" s="4" t="s">
        <v>345</v>
      </c>
      <c r="C252" s="25">
        <v>280</v>
      </c>
    </row>
    <row r="253" spans="1:6" ht="38.25" customHeight="1" x14ac:dyDescent="0.35">
      <c r="A253" s="33"/>
      <c r="B253" s="4" t="s">
        <v>237</v>
      </c>
      <c r="C253" s="25">
        <v>80</v>
      </c>
    </row>
    <row r="254" spans="1:6" ht="38.25" customHeight="1" x14ac:dyDescent="0.35">
      <c r="A254" s="33"/>
      <c r="B254" s="4" t="s">
        <v>238</v>
      </c>
      <c r="C254" s="25">
        <v>290</v>
      </c>
    </row>
    <row r="255" spans="1:6" s="16" customFormat="1" ht="38.25" customHeight="1" x14ac:dyDescent="0.35">
      <c r="A255" s="33"/>
      <c r="B255" s="4" t="s">
        <v>239</v>
      </c>
      <c r="C255" s="25">
        <v>246</v>
      </c>
      <c r="D255" s="17"/>
      <c r="E255" s="17"/>
      <c r="F255" s="17"/>
    </row>
    <row r="256" spans="1:6" s="16" customFormat="1" ht="38.25" customHeight="1" x14ac:dyDescent="0.35">
      <c r="A256" s="33"/>
      <c r="B256" s="4" t="s">
        <v>240</v>
      </c>
      <c r="C256" s="25">
        <v>10</v>
      </c>
      <c r="D256" s="17"/>
      <c r="E256" s="17"/>
      <c r="F256" s="17"/>
    </row>
    <row r="257" spans="1:6" s="16" customFormat="1" ht="22.5" x14ac:dyDescent="0.3">
      <c r="A257" s="33"/>
      <c r="B257" s="5" t="s">
        <v>9</v>
      </c>
      <c r="C257" s="3">
        <f>SUM(C241:C256)</f>
        <v>4127</v>
      </c>
      <c r="D257" s="17"/>
      <c r="E257" s="17"/>
      <c r="F257" s="17"/>
    </row>
    <row r="258" spans="1:6" s="16" customFormat="1" ht="57.75" customHeight="1" x14ac:dyDescent="0.35">
      <c r="A258" s="33" t="s">
        <v>241</v>
      </c>
      <c r="B258" s="4" t="s">
        <v>242</v>
      </c>
      <c r="C258" s="25">
        <v>1600</v>
      </c>
      <c r="D258" s="17"/>
      <c r="E258" s="17"/>
      <c r="F258" s="17"/>
    </row>
    <row r="259" spans="1:6" s="16" customFormat="1" ht="41.25" customHeight="1" x14ac:dyDescent="0.35">
      <c r="A259" s="33"/>
      <c r="B259" s="4" t="s">
        <v>243</v>
      </c>
      <c r="C259" s="25">
        <v>140</v>
      </c>
      <c r="D259" s="17"/>
      <c r="E259" s="17"/>
      <c r="F259" s="17"/>
    </row>
    <row r="260" spans="1:6" s="16" customFormat="1" ht="51.75" customHeight="1" x14ac:dyDescent="0.35">
      <c r="A260" s="33"/>
      <c r="B260" s="4" t="s">
        <v>244</v>
      </c>
      <c r="C260" s="25">
        <v>38</v>
      </c>
      <c r="D260" s="17"/>
      <c r="E260" s="17"/>
      <c r="F260" s="17"/>
    </row>
    <row r="261" spans="1:6" s="16" customFormat="1" ht="35.25" customHeight="1" x14ac:dyDescent="0.3">
      <c r="A261" s="33"/>
      <c r="B261" s="5" t="s">
        <v>9</v>
      </c>
      <c r="C261" s="3">
        <f>SUM(C258:C260)</f>
        <v>1778</v>
      </c>
      <c r="D261" s="17"/>
      <c r="E261" s="17"/>
      <c r="F261" s="17"/>
    </row>
    <row r="262" spans="1:6" s="16" customFormat="1" ht="58.5" customHeight="1" x14ac:dyDescent="0.35">
      <c r="A262" s="33" t="s">
        <v>245</v>
      </c>
      <c r="B262" s="4" t="s">
        <v>246</v>
      </c>
      <c r="C262" s="25">
        <v>101</v>
      </c>
      <c r="D262" s="17"/>
      <c r="E262" s="17"/>
      <c r="F262" s="17"/>
    </row>
    <row r="263" spans="1:6" s="16" customFormat="1" ht="70.5" customHeight="1" x14ac:dyDescent="0.3">
      <c r="A263" s="33"/>
      <c r="B263" s="5" t="s">
        <v>9</v>
      </c>
      <c r="C263" s="3">
        <f>C262</f>
        <v>101</v>
      </c>
      <c r="D263" s="17"/>
      <c r="E263" s="17"/>
      <c r="F263" s="17"/>
    </row>
    <row r="264" spans="1:6" s="16" customFormat="1" ht="74.25" customHeight="1" x14ac:dyDescent="0.35">
      <c r="A264" s="33" t="s">
        <v>247</v>
      </c>
      <c r="B264" s="4" t="s">
        <v>248</v>
      </c>
      <c r="C264" s="25">
        <v>309</v>
      </c>
      <c r="D264" s="17"/>
      <c r="E264" s="17"/>
      <c r="F264" s="17"/>
    </row>
    <row r="265" spans="1:6" s="16" customFormat="1" ht="53.25" customHeight="1" x14ac:dyDescent="0.3">
      <c r="A265" s="33"/>
      <c r="B265" s="5" t="s">
        <v>9</v>
      </c>
      <c r="C265" s="3">
        <f>C264</f>
        <v>309</v>
      </c>
      <c r="D265" s="17"/>
      <c r="E265" s="17"/>
      <c r="F265" s="17"/>
    </row>
    <row r="266" spans="1:6" s="16" customFormat="1" ht="120" customHeight="1" x14ac:dyDescent="0.35">
      <c r="A266" s="33" t="s">
        <v>249</v>
      </c>
      <c r="B266" s="4" t="s">
        <v>250</v>
      </c>
      <c r="C266" s="25">
        <v>44</v>
      </c>
      <c r="D266" s="17"/>
      <c r="E266" s="17"/>
      <c r="F266" s="17"/>
    </row>
    <row r="267" spans="1:6" s="16" customFormat="1" ht="58.5" customHeight="1" x14ac:dyDescent="0.3">
      <c r="A267" s="33"/>
      <c r="B267" s="5" t="s">
        <v>9</v>
      </c>
      <c r="C267" s="3">
        <f>C266</f>
        <v>44</v>
      </c>
      <c r="D267" s="17"/>
      <c r="E267" s="17"/>
      <c r="F267" s="17"/>
    </row>
    <row r="268" spans="1:6" s="16" customFormat="1" ht="15" x14ac:dyDescent="0.25">
      <c r="A268" s="33" t="s">
        <v>251</v>
      </c>
      <c r="B268" s="38" t="s">
        <v>253</v>
      </c>
      <c r="C268" s="43">
        <v>4</v>
      </c>
      <c r="D268" s="17"/>
      <c r="E268" s="17"/>
      <c r="F268" s="17"/>
    </row>
    <row r="269" spans="1:6" s="16" customFormat="1" ht="15" x14ac:dyDescent="0.25">
      <c r="A269" s="33"/>
      <c r="B269" s="35"/>
      <c r="C269" s="37"/>
      <c r="D269" s="17"/>
      <c r="E269" s="17"/>
      <c r="F269" s="17"/>
    </row>
    <row r="270" spans="1:6" s="16" customFormat="1" ht="23.25" x14ac:dyDescent="0.35">
      <c r="A270" s="33"/>
      <c r="B270" s="6" t="s">
        <v>254</v>
      </c>
      <c r="C270" s="26">
        <v>136</v>
      </c>
      <c r="D270" s="17"/>
      <c r="E270" s="17"/>
      <c r="F270" s="17"/>
    </row>
    <row r="271" spans="1:6" ht="23.25" x14ac:dyDescent="0.35">
      <c r="A271" s="33"/>
      <c r="B271" s="6" t="s">
        <v>255</v>
      </c>
      <c r="C271" s="26">
        <v>15</v>
      </c>
    </row>
    <row r="272" spans="1:6" ht="23.25" x14ac:dyDescent="0.35">
      <c r="A272" s="33"/>
      <c r="B272" s="6" t="s">
        <v>256</v>
      </c>
      <c r="C272" s="26">
        <v>82</v>
      </c>
    </row>
    <row r="273" spans="1:3" ht="23.25" x14ac:dyDescent="0.35">
      <c r="A273" s="33"/>
      <c r="B273" s="6" t="s">
        <v>257</v>
      </c>
      <c r="C273" s="26">
        <v>19</v>
      </c>
    </row>
    <row r="274" spans="1:3" ht="23.25" x14ac:dyDescent="0.35">
      <c r="A274" s="33"/>
      <c r="B274" s="6" t="s">
        <v>258</v>
      </c>
      <c r="C274" s="26">
        <v>23</v>
      </c>
    </row>
    <row r="275" spans="1:3" ht="23.25" x14ac:dyDescent="0.35">
      <c r="A275" s="33"/>
      <c r="B275" s="6" t="s">
        <v>259</v>
      </c>
      <c r="C275" s="26">
        <v>54</v>
      </c>
    </row>
    <row r="276" spans="1:3" ht="57" customHeight="1" x14ac:dyDescent="0.35">
      <c r="A276" s="33"/>
      <c r="B276" s="6" t="s">
        <v>260</v>
      </c>
      <c r="C276" s="26">
        <v>48</v>
      </c>
    </row>
    <row r="277" spans="1:3" ht="46.5" x14ac:dyDescent="0.35">
      <c r="A277" s="33"/>
      <c r="B277" s="6" t="s">
        <v>261</v>
      </c>
      <c r="C277" s="26">
        <v>38</v>
      </c>
    </row>
    <row r="278" spans="1:3" ht="46.5" customHeight="1" x14ac:dyDescent="0.3">
      <c r="A278" s="33"/>
      <c r="B278" s="5" t="s">
        <v>9</v>
      </c>
      <c r="C278" s="3">
        <f>SUM(C268:C277)</f>
        <v>419</v>
      </c>
    </row>
    <row r="279" spans="1:3" ht="15" x14ac:dyDescent="0.25">
      <c r="A279" s="33" t="s">
        <v>262</v>
      </c>
      <c r="B279" s="34" t="s">
        <v>264</v>
      </c>
      <c r="C279" s="43">
        <f>9+3</f>
        <v>12</v>
      </c>
    </row>
    <row r="280" spans="1:3" ht="15" x14ac:dyDescent="0.25">
      <c r="A280" s="33"/>
      <c r="B280" s="35"/>
      <c r="C280" s="37"/>
    </row>
    <row r="281" spans="1:3" ht="23.25" hidden="1" x14ac:dyDescent="0.35">
      <c r="A281" s="33"/>
      <c r="B281" s="4"/>
      <c r="C281" s="26"/>
    </row>
    <row r="282" spans="1:3" ht="23.25" x14ac:dyDescent="0.35">
      <c r="A282" s="33"/>
      <c r="B282" s="4" t="s">
        <v>265</v>
      </c>
      <c r="C282" s="26">
        <v>60</v>
      </c>
    </row>
    <row r="283" spans="1:3" ht="46.5" x14ac:dyDescent="0.35">
      <c r="A283" s="33"/>
      <c r="B283" s="4" t="s">
        <v>266</v>
      </c>
      <c r="C283" s="26">
        <v>138</v>
      </c>
    </row>
    <row r="284" spans="1:3" ht="23.25" x14ac:dyDescent="0.35">
      <c r="A284" s="33"/>
      <c r="B284" s="4" t="s">
        <v>267</v>
      </c>
      <c r="C284" s="26">
        <v>73</v>
      </c>
    </row>
    <row r="285" spans="1:3" ht="23.25" x14ac:dyDescent="0.35">
      <c r="A285" s="33"/>
      <c r="B285" s="4" t="s">
        <v>268</v>
      </c>
      <c r="C285" s="26">
        <v>14</v>
      </c>
    </row>
    <row r="286" spans="1:3" ht="23.25" x14ac:dyDescent="0.35">
      <c r="A286" s="33"/>
      <c r="B286" s="4" t="s">
        <v>269</v>
      </c>
      <c r="C286" s="26">
        <v>37</v>
      </c>
    </row>
    <row r="287" spans="1:3" ht="46.5" x14ac:dyDescent="0.35">
      <c r="A287" s="33"/>
      <c r="B287" s="4" t="s">
        <v>270</v>
      </c>
      <c r="C287" s="26">
        <v>99</v>
      </c>
    </row>
    <row r="288" spans="1:3" ht="23.25" x14ac:dyDescent="0.35">
      <c r="A288" s="33"/>
      <c r="B288" s="6" t="s">
        <v>271</v>
      </c>
      <c r="C288" s="26">
        <v>40</v>
      </c>
    </row>
    <row r="289" spans="1:3" ht="49.5" customHeight="1" x14ac:dyDescent="0.3">
      <c r="A289" s="33"/>
      <c r="B289" s="5" t="s">
        <v>9</v>
      </c>
      <c r="C289" s="3">
        <f>SUM(C279:C288)</f>
        <v>473</v>
      </c>
    </row>
    <row r="290" spans="1:3" ht="15" x14ac:dyDescent="0.25">
      <c r="A290" s="33" t="s">
        <v>272</v>
      </c>
      <c r="B290" s="34" t="s">
        <v>274</v>
      </c>
      <c r="C290" s="36">
        <v>22</v>
      </c>
    </row>
    <row r="291" spans="1:3" ht="15" x14ac:dyDescent="0.25">
      <c r="A291" s="33"/>
      <c r="B291" s="35"/>
      <c r="C291" s="37"/>
    </row>
    <row r="292" spans="1:3" ht="23.25" x14ac:dyDescent="0.35">
      <c r="A292" s="33"/>
      <c r="B292" s="4" t="s">
        <v>359</v>
      </c>
      <c r="C292" s="25">
        <v>100</v>
      </c>
    </row>
    <row r="293" spans="1:3" ht="23.25" x14ac:dyDescent="0.35">
      <c r="A293" s="33"/>
      <c r="B293" s="4" t="s">
        <v>275</v>
      </c>
      <c r="C293" s="25">
        <v>95</v>
      </c>
    </row>
    <row r="294" spans="1:3" ht="23.25" x14ac:dyDescent="0.35">
      <c r="A294" s="33"/>
      <c r="B294" s="4" t="s">
        <v>276</v>
      </c>
      <c r="C294" s="25">
        <v>19</v>
      </c>
    </row>
    <row r="295" spans="1:3" ht="23.25" x14ac:dyDescent="0.35">
      <c r="A295" s="33"/>
      <c r="B295" s="4" t="s">
        <v>277</v>
      </c>
      <c r="C295" s="25">
        <v>54</v>
      </c>
    </row>
    <row r="296" spans="1:3" ht="23.25" x14ac:dyDescent="0.35">
      <c r="A296" s="33"/>
      <c r="B296" s="4" t="s">
        <v>278</v>
      </c>
      <c r="C296" s="25">
        <v>45</v>
      </c>
    </row>
    <row r="297" spans="1:3" ht="23.25" x14ac:dyDescent="0.35">
      <c r="A297" s="33"/>
      <c r="B297" s="4" t="s">
        <v>279</v>
      </c>
      <c r="C297" s="25">
        <v>43</v>
      </c>
    </row>
    <row r="298" spans="1:3" ht="23.25" x14ac:dyDescent="0.35">
      <c r="A298" s="33"/>
      <c r="B298" s="4" t="s">
        <v>280</v>
      </c>
      <c r="C298" s="25">
        <v>20</v>
      </c>
    </row>
    <row r="299" spans="1:3" ht="46.5" x14ac:dyDescent="0.35">
      <c r="A299" s="33"/>
      <c r="B299" s="4" t="s">
        <v>281</v>
      </c>
      <c r="C299" s="25">
        <v>55</v>
      </c>
    </row>
    <row r="300" spans="1:3" ht="23.25" x14ac:dyDescent="0.35">
      <c r="A300" s="33"/>
      <c r="B300" s="4" t="s">
        <v>282</v>
      </c>
      <c r="C300" s="25">
        <v>50</v>
      </c>
    </row>
    <row r="301" spans="1:3" ht="23.25" x14ac:dyDescent="0.35">
      <c r="A301" s="33"/>
      <c r="B301" s="4" t="s">
        <v>283</v>
      </c>
      <c r="C301" s="25">
        <v>27</v>
      </c>
    </row>
    <row r="302" spans="1:3" ht="23.25" x14ac:dyDescent="0.35">
      <c r="A302" s="33"/>
      <c r="B302" s="4" t="s">
        <v>284</v>
      </c>
      <c r="C302" s="25">
        <v>29</v>
      </c>
    </row>
    <row r="303" spans="1:3" ht="48" customHeight="1" x14ac:dyDescent="0.3">
      <c r="A303" s="33"/>
      <c r="B303" s="5" t="s">
        <v>9</v>
      </c>
      <c r="C303" s="3">
        <f>SUM(C290:C302)</f>
        <v>559</v>
      </c>
    </row>
    <row r="304" spans="1:3" ht="15" x14ac:dyDescent="0.25">
      <c r="A304" s="33" t="s">
        <v>285</v>
      </c>
      <c r="B304" s="34" t="s">
        <v>287</v>
      </c>
      <c r="C304" s="36">
        <v>22</v>
      </c>
    </row>
    <row r="305" spans="1:3" ht="30" customHeight="1" x14ac:dyDescent="0.25">
      <c r="A305" s="33"/>
      <c r="B305" s="35"/>
      <c r="C305" s="37"/>
    </row>
    <row r="306" spans="1:3" ht="23.25" x14ac:dyDescent="0.35">
      <c r="A306" s="33"/>
      <c r="B306" s="8" t="s">
        <v>288</v>
      </c>
      <c r="C306" s="25">
        <v>111</v>
      </c>
    </row>
    <row r="307" spans="1:3" ht="23.25" x14ac:dyDescent="0.35">
      <c r="A307" s="33"/>
      <c r="B307" s="8" t="s">
        <v>289</v>
      </c>
      <c r="C307" s="25">
        <v>33</v>
      </c>
    </row>
    <row r="308" spans="1:3" ht="23.25" x14ac:dyDescent="0.35">
      <c r="A308" s="33"/>
      <c r="B308" s="4" t="s">
        <v>290</v>
      </c>
      <c r="C308" s="25">
        <v>143</v>
      </c>
    </row>
    <row r="309" spans="1:3" ht="23.25" x14ac:dyDescent="0.35">
      <c r="A309" s="33"/>
      <c r="B309" s="8" t="s">
        <v>291</v>
      </c>
      <c r="C309" s="25">
        <v>32</v>
      </c>
    </row>
    <row r="310" spans="1:3" ht="23.25" x14ac:dyDescent="0.35">
      <c r="A310" s="33"/>
      <c r="B310" s="8" t="s">
        <v>292</v>
      </c>
      <c r="C310" s="25">
        <v>43</v>
      </c>
    </row>
    <row r="311" spans="1:3" ht="23.25" x14ac:dyDescent="0.35">
      <c r="A311" s="33"/>
      <c r="B311" s="8" t="s">
        <v>293</v>
      </c>
      <c r="C311" s="25">
        <v>54</v>
      </c>
    </row>
    <row r="312" spans="1:3" ht="23.25" x14ac:dyDescent="0.35">
      <c r="A312" s="33"/>
      <c r="B312" s="8" t="s">
        <v>294</v>
      </c>
      <c r="C312" s="25">
        <v>46</v>
      </c>
    </row>
    <row r="313" spans="1:3" ht="23.25" x14ac:dyDescent="0.35">
      <c r="A313" s="33"/>
      <c r="B313" s="8" t="s">
        <v>295</v>
      </c>
      <c r="C313" s="25">
        <v>51</v>
      </c>
    </row>
    <row r="314" spans="1:3" ht="23.25" x14ac:dyDescent="0.35">
      <c r="A314" s="33"/>
      <c r="B314" s="8" t="s">
        <v>296</v>
      </c>
      <c r="C314" s="25">
        <v>42</v>
      </c>
    </row>
    <row r="315" spans="1:3" ht="46.5" x14ac:dyDescent="0.35">
      <c r="A315" s="33"/>
      <c r="B315" s="8" t="s">
        <v>297</v>
      </c>
      <c r="C315" s="25">
        <v>83</v>
      </c>
    </row>
    <row r="316" spans="1:3" ht="30" customHeight="1" x14ac:dyDescent="0.3">
      <c r="A316" s="33"/>
      <c r="B316" s="5" t="s">
        <v>9</v>
      </c>
      <c r="C316" s="3">
        <f>SUM(C304:C315)</f>
        <v>660</v>
      </c>
    </row>
    <row r="317" spans="1:3" ht="23.25" hidden="1" x14ac:dyDescent="0.35">
      <c r="A317" s="33" t="s">
        <v>298</v>
      </c>
      <c r="B317" s="28"/>
      <c r="C317" s="29"/>
    </row>
    <row r="318" spans="1:3" ht="23.25" hidden="1" x14ac:dyDescent="0.35">
      <c r="A318" s="33"/>
      <c r="B318" s="28"/>
      <c r="C318" s="29"/>
    </row>
    <row r="319" spans="1:3" ht="23.25" x14ac:dyDescent="0.35">
      <c r="A319" s="33"/>
      <c r="B319" s="6" t="s">
        <v>300</v>
      </c>
      <c r="C319" s="25">
        <v>73</v>
      </c>
    </row>
    <row r="320" spans="1:3" ht="23.25" x14ac:dyDescent="0.35">
      <c r="A320" s="33"/>
      <c r="B320" s="4" t="s">
        <v>301</v>
      </c>
      <c r="C320" s="25">
        <v>117</v>
      </c>
    </row>
    <row r="321" spans="1:3" ht="23.25" x14ac:dyDescent="0.35">
      <c r="A321" s="33"/>
      <c r="B321" s="6" t="s">
        <v>302</v>
      </c>
      <c r="C321" s="25">
        <v>19</v>
      </c>
    </row>
    <row r="322" spans="1:3" ht="23.25" x14ac:dyDescent="0.35">
      <c r="A322" s="33"/>
      <c r="B322" s="6" t="s">
        <v>303</v>
      </c>
      <c r="C322" s="25">
        <v>60</v>
      </c>
    </row>
    <row r="323" spans="1:3" ht="23.25" x14ac:dyDescent="0.35">
      <c r="A323" s="33"/>
      <c r="B323" s="6" t="s">
        <v>304</v>
      </c>
      <c r="C323" s="25">
        <v>46</v>
      </c>
    </row>
    <row r="324" spans="1:3" ht="23.25" x14ac:dyDescent="0.35">
      <c r="A324" s="33"/>
      <c r="B324" s="6" t="s">
        <v>305</v>
      </c>
      <c r="C324" s="25">
        <v>33</v>
      </c>
    </row>
    <row r="325" spans="1:3" ht="23.25" x14ac:dyDescent="0.35">
      <c r="A325" s="33"/>
      <c r="B325" s="6" t="s">
        <v>306</v>
      </c>
      <c r="C325" s="25">
        <v>47</v>
      </c>
    </row>
    <row r="326" spans="1:3" ht="31.5" customHeight="1" x14ac:dyDescent="0.3">
      <c r="A326" s="33"/>
      <c r="B326" s="5" t="s">
        <v>9</v>
      </c>
      <c r="C326" s="3">
        <f>SUM(C317:C325)</f>
        <v>395</v>
      </c>
    </row>
    <row r="327" spans="1:3" ht="15" x14ac:dyDescent="0.25">
      <c r="A327" s="33" t="s">
        <v>307</v>
      </c>
      <c r="B327" s="34" t="s">
        <v>309</v>
      </c>
      <c r="C327" s="36">
        <v>117</v>
      </c>
    </row>
    <row r="328" spans="1:3" ht="15" x14ac:dyDescent="0.25">
      <c r="A328" s="33"/>
      <c r="B328" s="35"/>
      <c r="C328" s="37"/>
    </row>
    <row r="329" spans="1:3" ht="36.75" customHeight="1" x14ac:dyDescent="0.35">
      <c r="A329" s="33"/>
      <c r="B329" s="4" t="s">
        <v>310</v>
      </c>
      <c r="C329" s="25">
        <v>46</v>
      </c>
    </row>
    <row r="330" spans="1:3" ht="23.25" x14ac:dyDescent="0.35">
      <c r="A330" s="33"/>
      <c r="B330" s="4" t="s">
        <v>311</v>
      </c>
      <c r="C330" s="25">
        <v>18</v>
      </c>
    </row>
    <row r="331" spans="1:3" ht="23.25" x14ac:dyDescent="0.35">
      <c r="A331" s="33"/>
      <c r="B331" s="4" t="s">
        <v>312</v>
      </c>
      <c r="C331" s="25">
        <v>32</v>
      </c>
    </row>
    <row r="332" spans="1:3" ht="30" customHeight="1" x14ac:dyDescent="0.3">
      <c r="A332" s="33"/>
      <c r="B332" s="5" t="s">
        <v>9</v>
      </c>
      <c r="C332" s="3">
        <f>SUM(C327:C331)</f>
        <v>213</v>
      </c>
    </row>
    <row r="333" spans="1:3" ht="23.25" hidden="1" x14ac:dyDescent="0.35">
      <c r="A333" s="33" t="s">
        <v>313</v>
      </c>
      <c r="B333" s="28"/>
      <c r="C333" s="29"/>
    </row>
    <row r="334" spans="1:3" ht="23.25" hidden="1" x14ac:dyDescent="0.35">
      <c r="A334" s="33"/>
      <c r="B334" s="28"/>
      <c r="C334" s="29"/>
    </row>
    <row r="335" spans="1:3" ht="46.5" x14ac:dyDescent="0.35">
      <c r="A335" s="33"/>
      <c r="B335" s="6" t="s">
        <v>315</v>
      </c>
      <c r="C335" s="25">
        <v>33</v>
      </c>
    </row>
    <row r="336" spans="1:3" ht="23.25" x14ac:dyDescent="0.35">
      <c r="A336" s="33"/>
      <c r="B336" s="4" t="s">
        <v>316</v>
      </c>
      <c r="C336" s="25">
        <v>107</v>
      </c>
    </row>
    <row r="337" spans="1:3" ht="23.25" x14ac:dyDescent="0.35">
      <c r="A337" s="33"/>
      <c r="B337" s="6" t="s">
        <v>317</v>
      </c>
      <c r="C337" s="25">
        <v>11</v>
      </c>
    </row>
    <row r="338" spans="1:3" ht="23.25" x14ac:dyDescent="0.35">
      <c r="A338" s="33"/>
      <c r="B338" s="6" t="s">
        <v>318</v>
      </c>
      <c r="C338" s="25">
        <v>38</v>
      </c>
    </row>
    <row r="339" spans="1:3" ht="23.25" x14ac:dyDescent="0.35">
      <c r="A339" s="33"/>
      <c r="B339" s="6" t="s">
        <v>319</v>
      </c>
      <c r="C339" s="25">
        <v>115</v>
      </c>
    </row>
    <row r="340" spans="1:3" ht="23.25" x14ac:dyDescent="0.35">
      <c r="A340" s="33"/>
      <c r="B340" s="6" t="s">
        <v>320</v>
      </c>
      <c r="C340" s="25">
        <v>38</v>
      </c>
    </row>
    <row r="341" spans="1:3" ht="36" customHeight="1" x14ac:dyDescent="0.3">
      <c r="A341" s="33"/>
      <c r="B341" s="5" t="s">
        <v>9</v>
      </c>
      <c r="C341" s="3">
        <f>SUM(C333:C340)</f>
        <v>342</v>
      </c>
    </row>
    <row r="342" spans="1:3" ht="15" x14ac:dyDescent="0.25">
      <c r="A342" s="33" t="s">
        <v>321</v>
      </c>
      <c r="B342" s="39" t="s">
        <v>323</v>
      </c>
      <c r="C342" s="36">
        <v>10</v>
      </c>
    </row>
    <row r="343" spans="1:3" ht="37.5" customHeight="1" x14ac:dyDescent="0.25">
      <c r="A343" s="33"/>
      <c r="B343" s="35"/>
      <c r="C343" s="37"/>
    </row>
    <row r="344" spans="1:3" ht="23.25" x14ac:dyDescent="0.35">
      <c r="A344" s="33"/>
      <c r="B344" s="6" t="s">
        <v>265</v>
      </c>
      <c r="C344" s="25">
        <v>91</v>
      </c>
    </row>
    <row r="345" spans="1:3" ht="23.25" x14ac:dyDescent="0.35">
      <c r="A345" s="33"/>
      <c r="B345" s="4" t="s">
        <v>324</v>
      </c>
      <c r="C345" s="25">
        <v>97</v>
      </c>
    </row>
    <row r="346" spans="1:3" ht="23.25" x14ac:dyDescent="0.35">
      <c r="A346" s="33"/>
      <c r="B346" s="6" t="s">
        <v>325</v>
      </c>
      <c r="C346" s="25">
        <v>52</v>
      </c>
    </row>
    <row r="347" spans="1:3" ht="23.25" x14ac:dyDescent="0.35">
      <c r="A347" s="33"/>
      <c r="B347" s="6" t="s">
        <v>326</v>
      </c>
      <c r="C347" s="25">
        <v>29</v>
      </c>
    </row>
    <row r="348" spans="1:3" ht="23.25" x14ac:dyDescent="0.35">
      <c r="A348" s="33"/>
      <c r="B348" s="6" t="s">
        <v>327</v>
      </c>
      <c r="C348" s="25">
        <v>64</v>
      </c>
    </row>
    <row r="349" spans="1:3" ht="23.25" x14ac:dyDescent="0.35">
      <c r="A349" s="33"/>
      <c r="B349" s="6" t="s">
        <v>328</v>
      </c>
      <c r="C349" s="25">
        <v>39</v>
      </c>
    </row>
    <row r="350" spans="1:3" ht="23.25" x14ac:dyDescent="0.35">
      <c r="A350" s="33"/>
      <c r="B350" s="6" t="s">
        <v>329</v>
      </c>
      <c r="C350" s="25">
        <v>37</v>
      </c>
    </row>
    <row r="351" spans="1:3" ht="23.25" x14ac:dyDescent="0.35">
      <c r="A351" s="33"/>
      <c r="B351" s="6" t="s">
        <v>330</v>
      </c>
      <c r="C351" s="25">
        <v>44</v>
      </c>
    </row>
    <row r="352" spans="1:3" ht="23.25" x14ac:dyDescent="0.35">
      <c r="A352" s="33"/>
      <c r="B352" s="6" t="s">
        <v>331</v>
      </c>
      <c r="C352" s="25">
        <v>41</v>
      </c>
    </row>
    <row r="353" spans="1:3" ht="23.25" x14ac:dyDescent="0.35">
      <c r="A353" s="33"/>
      <c r="B353" s="6" t="s">
        <v>332</v>
      </c>
      <c r="C353" s="25">
        <v>50</v>
      </c>
    </row>
    <row r="354" spans="1:3" ht="39" customHeight="1" x14ac:dyDescent="0.3">
      <c r="A354" s="33"/>
      <c r="B354" s="5" t="s">
        <v>9</v>
      </c>
      <c r="C354" s="3">
        <f>SUM(C342:C353)</f>
        <v>554</v>
      </c>
    </row>
    <row r="355" spans="1:3" ht="15" x14ac:dyDescent="0.25">
      <c r="A355" s="33" t="s">
        <v>333</v>
      </c>
      <c r="B355" s="38" t="s">
        <v>335</v>
      </c>
      <c r="C355" s="36">
        <v>5</v>
      </c>
    </row>
    <row r="356" spans="1:3" ht="15" x14ac:dyDescent="0.25">
      <c r="A356" s="33"/>
      <c r="B356" s="35"/>
      <c r="C356" s="37"/>
    </row>
    <row r="357" spans="1:3" ht="23.25" x14ac:dyDescent="0.35">
      <c r="A357" s="33"/>
      <c r="B357" s="6" t="s">
        <v>336</v>
      </c>
      <c r="C357" s="25">
        <v>37</v>
      </c>
    </row>
    <row r="358" spans="1:3" ht="23.25" x14ac:dyDescent="0.35">
      <c r="A358" s="33"/>
      <c r="B358" s="4" t="s">
        <v>337</v>
      </c>
      <c r="C358" s="25">
        <v>144</v>
      </c>
    </row>
    <row r="359" spans="1:3" ht="23.25" x14ac:dyDescent="0.35">
      <c r="A359" s="33"/>
      <c r="B359" s="6" t="s">
        <v>338</v>
      </c>
      <c r="C359" s="25">
        <v>14</v>
      </c>
    </row>
    <row r="360" spans="1:3" ht="23.25" x14ac:dyDescent="0.35">
      <c r="A360" s="33"/>
      <c r="B360" s="6" t="s">
        <v>339</v>
      </c>
      <c r="C360" s="25">
        <v>29</v>
      </c>
    </row>
    <row r="361" spans="1:3" ht="23.25" x14ac:dyDescent="0.35">
      <c r="A361" s="33"/>
      <c r="B361" s="6" t="s">
        <v>340</v>
      </c>
      <c r="C361" s="25">
        <v>39</v>
      </c>
    </row>
    <row r="362" spans="1:3" ht="23.25" x14ac:dyDescent="0.35">
      <c r="A362" s="33"/>
      <c r="B362" s="6" t="s">
        <v>341</v>
      </c>
      <c r="C362" s="25">
        <v>43</v>
      </c>
    </row>
    <row r="363" spans="1:3" ht="23.25" x14ac:dyDescent="0.35">
      <c r="A363" s="33"/>
      <c r="B363" s="6" t="s">
        <v>342</v>
      </c>
      <c r="C363" s="25">
        <v>42</v>
      </c>
    </row>
    <row r="364" spans="1:3" ht="52.5" customHeight="1" x14ac:dyDescent="0.35">
      <c r="A364" s="33"/>
      <c r="B364" s="6" t="s">
        <v>343</v>
      </c>
      <c r="C364" s="25">
        <v>41</v>
      </c>
    </row>
    <row r="365" spans="1:3" ht="42" customHeight="1" x14ac:dyDescent="0.3">
      <c r="A365" s="33"/>
      <c r="B365" s="5" t="s">
        <v>9</v>
      </c>
      <c r="C365" s="3">
        <f>SUM(C355:C364)</f>
        <v>394</v>
      </c>
    </row>
    <row r="366" spans="1:3" ht="15" x14ac:dyDescent="0.25">
      <c r="A366" s="33" t="s">
        <v>344</v>
      </c>
      <c r="B366" s="38" t="s">
        <v>346</v>
      </c>
      <c r="C366" s="36">
        <v>13</v>
      </c>
    </row>
    <row r="367" spans="1:3" ht="15" x14ac:dyDescent="0.25">
      <c r="A367" s="33"/>
      <c r="B367" s="35"/>
      <c r="C367" s="37"/>
    </row>
    <row r="368" spans="1:3" ht="23.25" x14ac:dyDescent="0.35">
      <c r="A368" s="33"/>
      <c r="B368" s="4" t="s">
        <v>347</v>
      </c>
      <c r="C368" s="25">
        <f>125+35</f>
        <v>160</v>
      </c>
    </row>
    <row r="369" spans="1:5" ht="23.25" x14ac:dyDescent="0.35">
      <c r="A369" s="33"/>
      <c r="B369" s="6" t="s">
        <v>348</v>
      </c>
      <c r="C369" s="25">
        <v>6</v>
      </c>
    </row>
    <row r="370" spans="1:5" ht="23.25" x14ac:dyDescent="0.35">
      <c r="A370" s="33"/>
      <c r="B370" s="6" t="s">
        <v>349</v>
      </c>
      <c r="C370" s="25">
        <v>53</v>
      </c>
    </row>
    <row r="371" spans="1:5" ht="23.25" x14ac:dyDescent="0.35">
      <c r="A371" s="33"/>
      <c r="B371" s="6" t="s">
        <v>350</v>
      </c>
      <c r="C371" s="25">
        <v>53</v>
      </c>
    </row>
    <row r="372" spans="1:5" ht="23.25" x14ac:dyDescent="0.35">
      <c r="A372" s="33"/>
      <c r="B372" s="6" t="s">
        <v>351</v>
      </c>
      <c r="C372" s="25">
        <v>57</v>
      </c>
    </row>
    <row r="373" spans="1:5" ht="23.25" x14ac:dyDescent="0.35">
      <c r="A373" s="33"/>
      <c r="B373" s="6" t="s">
        <v>352</v>
      </c>
      <c r="C373" s="25">
        <v>48</v>
      </c>
    </row>
    <row r="374" spans="1:5" ht="23.25" x14ac:dyDescent="0.35">
      <c r="A374" s="33"/>
      <c r="B374" s="6" t="s">
        <v>353</v>
      </c>
      <c r="C374" s="25">
        <v>47</v>
      </c>
    </row>
    <row r="375" spans="1:5" ht="23.25" x14ac:dyDescent="0.35">
      <c r="A375" s="33"/>
      <c r="B375" s="6" t="s">
        <v>354</v>
      </c>
      <c r="C375" s="25">
        <v>42</v>
      </c>
    </row>
    <row r="376" spans="1:5" ht="22.5" x14ac:dyDescent="0.3">
      <c r="A376" s="33"/>
      <c r="B376" s="5" t="s">
        <v>9</v>
      </c>
      <c r="C376" s="3">
        <f>SUM(C366:C375)</f>
        <v>479</v>
      </c>
    </row>
    <row r="377" spans="1:5" ht="23.25" x14ac:dyDescent="0.35">
      <c r="A377" s="32" t="s">
        <v>355</v>
      </c>
      <c r="B377" s="32"/>
      <c r="C377" s="32"/>
    </row>
    <row r="380" spans="1:5" ht="26.25" x14ac:dyDescent="0.4">
      <c r="A380" s="15" t="s">
        <v>356</v>
      </c>
      <c r="B380" s="1"/>
      <c r="C380" s="1" t="s">
        <v>357</v>
      </c>
      <c r="E380" s="23"/>
    </row>
    <row r="385" spans="1:6" s="16" customFormat="1" x14ac:dyDescent="0.3">
      <c r="A385" s="20"/>
      <c r="B385" s="21"/>
      <c r="C385" s="22"/>
      <c r="D385" s="17"/>
      <c r="E385" s="17"/>
      <c r="F385" s="17"/>
    </row>
    <row r="386" spans="1:6" s="16" customFormat="1" x14ac:dyDescent="0.3">
      <c r="A386" s="20"/>
      <c r="B386" s="21"/>
      <c r="C386" s="22"/>
      <c r="D386" s="17"/>
      <c r="E386" s="17"/>
      <c r="F386" s="17"/>
    </row>
    <row r="387" spans="1:6" s="16" customFormat="1" x14ac:dyDescent="0.3">
      <c r="A387" s="20"/>
      <c r="B387" s="21"/>
      <c r="C387" s="22"/>
      <c r="D387" s="17"/>
      <c r="E387" s="17"/>
      <c r="F387" s="17"/>
    </row>
    <row r="388" spans="1:6" s="16" customFormat="1" x14ac:dyDescent="0.3">
      <c r="A388" s="20"/>
      <c r="B388" s="21"/>
      <c r="C388" s="22"/>
      <c r="D388" s="17"/>
      <c r="E388" s="17"/>
      <c r="F388" s="17"/>
    </row>
    <row r="389" spans="1:6" s="16" customFormat="1" x14ac:dyDescent="0.3">
      <c r="A389" s="20"/>
      <c r="B389" s="21"/>
      <c r="C389" s="22"/>
      <c r="D389" s="17"/>
      <c r="E389" s="17"/>
      <c r="F389" s="17"/>
    </row>
    <row r="390" spans="1:6" s="16" customFormat="1" x14ac:dyDescent="0.3">
      <c r="A390" s="20"/>
      <c r="B390" s="21"/>
      <c r="C390" s="22"/>
      <c r="D390" s="17"/>
      <c r="E390" s="17"/>
      <c r="F390" s="17"/>
    </row>
    <row r="391" spans="1:6" s="16" customFormat="1" x14ac:dyDescent="0.3">
      <c r="A391" s="20"/>
      <c r="B391" s="21"/>
      <c r="C391" s="22"/>
      <c r="D391" s="17"/>
      <c r="E391" s="17"/>
      <c r="F391" s="17"/>
    </row>
    <row r="392" spans="1:6" s="16" customFormat="1" x14ac:dyDescent="0.3">
      <c r="A392" s="20"/>
      <c r="B392" s="21"/>
      <c r="C392" s="22"/>
      <c r="D392" s="17"/>
      <c r="E392" s="17"/>
      <c r="F392" s="17"/>
    </row>
    <row r="393" spans="1:6" s="16" customFormat="1" x14ac:dyDescent="0.3">
      <c r="A393" s="20"/>
      <c r="B393" s="21"/>
      <c r="C393" s="22"/>
      <c r="D393" s="17"/>
      <c r="E393" s="17"/>
      <c r="F393" s="17"/>
    </row>
    <row r="394" spans="1:6" s="16" customFormat="1" x14ac:dyDescent="0.3">
      <c r="A394" s="20"/>
      <c r="B394" s="21"/>
      <c r="C394" s="22"/>
      <c r="D394" s="17"/>
      <c r="E394" s="17"/>
      <c r="F394" s="17"/>
    </row>
    <row r="395" spans="1:6" s="16" customFormat="1" x14ac:dyDescent="0.3">
      <c r="A395" s="20"/>
      <c r="B395" s="21"/>
      <c r="C395" s="22"/>
      <c r="D395" s="17"/>
      <c r="E395" s="17"/>
      <c r="F395" s="17"/>
    </row>
    <row r="396" spans="1:6" s="16" customFormat="1" x14ac:dyDescent="0.3">
      <c r="A396" s="20"/>
      <c r="B396" s="21"/>
      <c r="C396" s="22"/>
      <c r="D396" s="17"/>
      <c r="E396" s="17"/>
      <c r="F396" s="17"/>
    </row>
    <row r="397" spans="1:6" s="16" customFormat="1" x14ac:dyDescent="0.3">
      <c r="A397" s="20"/>
      <c r="B397" s="21"/>
      <c r="C397" s="22"/>
      <c r="D397" s="17"/>
      <c r="E397" s="17"/>
      <c r="F397" s="17"/>
    </row>
    <row r="398" spans="1:6" s="16" customFormat="1" x14ac:dyDescent="0.3">
      <c r="A398" s="20"/>
      <c r="B398" s="21"/>
      <c r="C398" s="22"/>
      <c r="D398" s="17"/>
      <c r="E398" s="17"/>
      <c r="F398" s="17"/>
    </row>
    <row r="399" spans="1:6" s="16" customFormat="1" x14ac:dyDescent="0.3">
      <c r="A399" s="20"/>
      <c r="B399" s="21"/>
      <c r="C399" s="22"/>
      <c r="D399" s="17"/>
      <c r="E399" s="17"/>
      <c r="F399" s="17"/>
    </row>
    <row r="400" spans="1:6" s="16" customFormat="1" x14ac:dyDescent="0.3">
      <c r="A400" s="20"/>
      <c r="B400" s="21"/>
      <c r="C400" s="22"/>
      <c r="D400" s="17"/>
      <c r="E400" s="17"/>
      <c r="F400" s="17"/>
    </row>
    <row r="401" spans="1:6" s="16" customFormat="1" x14ac:dyDescent="0.3">
      <c r="A401" s="20"/>
      <c r="B401" s="21"/>
      <c r="C401" s="22"/>
      <c r="D401" s="17"/>
      <c r="E401" s="17"/>
      <c r="F401" s="17"/>
    </row>
    <row r="402" spans="1:6" s="16" customFormat="1" x14ac:dyDescent="0.3">
      <c r="A402" s="20"/>
      <c r="B402" s="21"/>
      <c r="C402" s="22"/>
      <c r="D402" s="17"/>
      <c r="E402" s="17"/>
      <c r="F402" s="17"/>
    </row>
    <row r="403" spans="1:6" s="16" customFormat="1" x14ac:dyDescent="0.3">
      <c r="A403" s="20"/>
      <c r="B403" s="21"/>
      <c r="C403" s="22"/>
      <c r="D403" s="17"/>
      <c r="E403" s="17"/>
      <c r="F403" s="17"/>
    </row>
    <row r="404" spans="1:6" s="16" customFormat="1" x14ac:dyDescent="0.3">
      <c r="A404" s="20"/>
      <c r="B404" s="21"/>
      <c r="C404" s="22"/>
      <c r="D404" s="17"/>
      <c r="E404" s="17"/>
      <c r="F404" s="17"/>
    </row>
  </sheetData>
  <mergeCells count="47">
    <mergeCell ref="C1:C2"/>
    <mergeCell ref="A125:A197"/>
    <mergeCell ref="B268:B269"/>
    <mergeCell ref="C268:C269"/>
    <mergeCell ref="B279:B280"/>
    <mergeCell ref="C279:C280"/>
    <mergeCell ref="A264:A265"/>
    <mergeCell ref="A198:A205"/>
    <mergeCell ref="A206:A208"/>
    <mergeCell ref="A209:A211"/>
    <mergeCell ref="A212:A226"/>
    <mergeCell ref="A227:A230"/>
    <mergeCell ref="A231:A235"/>
    <mergeCell ref="A236:A237"/>
    <mergeCell ref="A238:A240"/>
    <mergeCell ref="A241:A257"/>
    <mergeCell ref="A258:A261"/>
    <mergeCell ref="A6:C6"/>
    <mergeCell ref="A9:A12"/>
    <mergeCell ref="A13:A49"/>
    <mergeCell ref="A50:A60"/>
    <mergeCell ref="A61:A124"/>
    <mergeCell ref="A304:A316"/>
    <mergeCell ref="A317:A326"/>
    <mergeCell ref="B290:B291"/>
    <mergeCell ref="C290:C291"/>
    <mergeCell ref="B304:B305"/>
    <mergeCell ref="C304:C305"/>
    <mergeCell ref="A262:A263"/>
    <mergeCell ref="A266:A267"/>
    <mergeCell ref="A268:A278"/>
    <mergeCell ref="A279:A289"/>
    <mergeCell ref="A290:A303"/>
    <mergeCell ref="A377:C377"/>
    <mergeCell ref="A327:A332"/>
    <mergeCell ref="A333:A341"/>
    <mergeCell ref="A342:A354"/>
    <mergeCell ref="A355:A365"/>
    <mergeCell ref="A366:A376"/>
    <mergeCell ref="B327:B328"/>
    <mergeCell ref="C327:C328"/>
    <mergeCell ref="B366:B367"/>
    <mergeCell ref="C366:C367"/>
    <mergeCell ref="B342:B343"/>
    <mergeCell ref="C342:C343"/>
    <mergeCell ref="B355:B356"/>
    <mergeCell ref="C355:C356"/>
  </mergeCells>
  <pageMargins left="0.39370078740157483" right="0.39370078740157483" top="0.59055118110236227" bottom="0.59055118110236227" header="0.31496062992125984" footer="0.11811023622047245"/>
  <pageSetup paperSize="9" scale="62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C402"/>
  <sheetViews>
    <sheetView tabSelected="1" view="pageBreakPreview" topLeftCell="A4" zoomScale="60" zoomScaleNormal="85" zoomScalePageLayoutView="50" workbookViewId="0">
      <selection activeCell="B20" sqref="B20"/>
    </sheetView>
  </sheetViews>
  <sheetFormatPr defaultRowHeight="18.75" x14ac:dyDescent="0.3"/>
  <cols>
    <col min="1" max="1" width="43.85546875" style="20" customWidth="1"/>
    <col min="2" max="2" width="135.140625" style="21" customWidth="1"/>
    <col min="3" max="3" width="50.85546875" style="22" customWidth="1"/>
    <col min="4" max="16384" width="9.140625" style="17"/>
  </cols>
  <sheetData>
    <row r="1" spans="1:3" s="10" customFormat="1" ht="65.25" customHeight="1" x14ac:dyDescent="0.35">
      <c r="A1" s="9"/>
      <c r="B1" s="31"/>
      <c r="C1" s="45" t="s">
        <v>388</v>
      </c>
    </row>
    <row r="2" spans="1:3" s="10" customFormat="1" ht="65.25" customHeight="1" x14ac:dyDescent="0.35">
      <c r="A2" s="9"/>
      <c r="B2" s="31"/>
      <c r="C2" s="45"/>
    </row>
    <row r="3" spans="1:3" s="10" customFormat="1" ht="23.25" x14ac:dyDescent="0.35">
      <c r="A3" s="11">
        <v>2600000000</v>
      </c>
      <c r="B3" s="12"/>
      <c r="C3" s="13"/>
    </row>
    <row r="4" spans="1:3" s="10" customFormat="1" ht="23.25" x14ac:dyDescent="0.35">
      <c r="A4" s="14" t="s">
        <v>0</v>
      </c>
      <c r="B4" s="12"/>
      <c r="C4" s="13"/>
    </row>
    <row r="5" spans="1:3" s="10" customFormat="1" ht="23.25" x14ac:dyDescent="0.35">
      <c r="A5" s="15"/>
      <c r="B5" s="12"/>
      <c r="C5" s="13"/>
    </row>
    <row r="6" spans="1:3" s="10" customFormat="1" ht="28.5" customHeight="1" x14ac:dyDescent="0.3">
      <c r="A6" s="40" t="s">
        <v>1</v>
      </c>
      <c r="B6" s="40"/>
      <c r="C6" s="40"/>
    </row>
    <row r="7" spans="1:3" s="10" customFormat="1" ht="23.25" x14ac:dyDescent="0.35">
      <c r="A7" s="9"/>
      <c r="B7" s="12"/>
      <c r="C7" s="13"/>
    </row>
    <row r="8" spans="1:3" s="10" customFormat="1" ht="45" x14ac:dyDescent="0.3">
      <c r="A8" s="2" t="s">
        <v>2</v>
      </c>
      <c r="B8" s="24" t="s">
        <v>3</v>
      </c>
      <c r="C8" s="3" t="s">
        <v>4</v>
      </c>
    </row>
    <row r="9" spans="1:3" ht="46.5" customHeight="1" x14ac:dyDescent="0.35">
      <c r="A9" s="33" t="s">
        <v>5</v>
      </c>
      <c r="B9" s="4" t="s">
        <v>6</v>
      </c>
      <c r="C9" s="25">
        <v>185</v>
      </c>
    </row>
    <row r="10" spans="1:3" ht="23.25" x14ac:dyDescent="0.35">
      <c r="A10" s="33"/>
      <c r="B10" s="4" t="s">
        <v>7</v>
      </c>
      <c r="C10" s="25">
        <v>180</v>
      </c>
    </row>
    <row r="11" spans="1:3" ht="23.25" x14ac:dyDescent="0.35">
      <c r="A11" s="33"/>
      <c r="B11" s="4" t="s">
        <v>8</v>
      </c>
      <c r="C11" s="25">
        <v>1536</v>
      </c>
    </row>
    <row r="12" spans="1:3" ht="22.5" customHeight="1" x14ac:dyDescent="0.3">
      <c r="A12" s="33"/>
      <c r="B12" s="5" t="s">
        <v>9</v>
      </c>
      <c r="C12" s="3">
        <f>C9+C10+C11</f>
        <v>1901</v>
      </c>
    </row>
    <row r="13" spans="1:3" ht="23.25" x14ac:dyDescent="0.35">
      <c r="A13" s="41" t="s">
        <v>10</v>
      </c>
      <c r="B13" s="6" t="s">
        <v>367</v>
      </c>
      <c r="C13" s="26">
        <v>143</v>
      </c>
    </row>
    <row r="14" spans="1:3" ht="23.25" x14ac:dyDescent="0.35">
      <c r="A14" s="41"/>
      <c r="B14" s="6" t="s">
        <v>368</v>
      </c>
      <c r="C14" s="26">
        <v>185</v>
      </c>
    </row>
    <row r="15" spans="1:3" ht="23.25" x14ac:dyDescent="0.35">
      <c r="A15" s="41"/>
      <c r="B15" s="6" t="s">
        <v>13</v>
      </c>
      <c r="C15" s="26">
        <v>203.5</v>
      </c>
    </row>
    <row r="16" spans="1:3" ht="23.25" x14ac:dyDescent="0.35">
      <c r="A16" s="41"/>
      <c r="B16" s="6" t="s">
        <v>14</v>
      </c>
      <c r="C16" s="26">
        <v>183</v>
      </c>
    </row>
    <row r="17" spans="1:3" ht="23.25" x14ac:dyDescent="0.35">
      <c r="A17" s="41"/>
      <c r="B17" s="6" t="s">
        <v>15</v>
      </c>
      <c r="C17" s="26">
        <v>232</v>
      </c>
    </row>
    <row r="18" spans="1:3" s="16" customFormat="1" ht="23.25" x14ac:dyDescent="0.35">
      <c r="A18" s="41"/>
      <c r="B18" s="6" t="s">
        <v>369</v>
      </c>
      <c r="C18" s="26">
        <v>188.5</v>
      </c>
    </row>
    <row r="19" spans="1:3" s="16" customFormat="1" ht="23.25" x14ac:dyDescent="0.35">
      <c r="A19" s="41"/>
      <c r="B19" s="6" t="s">
        <v>17</v>
      </c>
      <c r="C19" s="26">
        <v>378.5</v>
      </c>
    </row>
    <row r="20" spans="1:3" s="16" customFormat="1" ht="23.25" x14ac:dyDescent="0.35">
      <c r="A20" s="41"/>
      <c r="B20" s="6" t="s">
        <v>18</v>
      </c>
      <c r="C20" s="26">
        <v>147</v>
      </c>
    </row>
    <row r="21" spans="1:3" s="16" customFormat="1" ht="23.25" x14ac:dyDescent="0.35">
      <c r="A21" s="41"/>
      <c r="B21" s="6" t="s">
        <v>19</v>
      </c>
      <c r="C21" s="26">
        <v>218.5</v>
      </c>
    </row>
    <row r="22" spans="1:3" s="16" customFormat="1" ht="46.5" x14ac:dyDescent="0.35">
      <c r="A22" s="41"/>
      <c r="B22" s="6" t="s">
        <v>20</v>
      </c>
      <c r="C22" s="26">
        <v>216</v>
      </c>
    </row>
    <row r="23" spans="1:3" s="16" customFormat="1" ht="46.5" x14ac:dyDescent="0.35">
      <c r="A23" s="41"/>
      <c r="B23" s="6" t="s">
        <v>21</v>
      </c>
      <c r="C23" s="26">
        <v>133</v>
      </c>
    </row>
    <row r="24" spans="1:3" s="16" customFormat="1" ht="46.5" x14ac:dyDescent="0.35">
      <c r="A24" s="41"/>
      <c r="B24" s="6" t="s">
        <v>22</v>
      </c>
      <c r="C24" s="26">
        <v>111</v>
      </c>
    </row>
    <row r="25" spans="1:3" s="16" customFormat="1" ht="46.5" x14ac:dyDescent="0.35">
      <c r="A25" s="41"/>
      <c r="B25" s="6" t="s">
        <v>23</v>
      </c>
      <c r="C25" s="26">
        <v>219</v>
      </c>
    </row>
    <row r="26" spans="1:3" s="16" customFormat="1" ht="46.5" x14ac:dyDescent="0.35">
      <c r="A26" s="41"/>
      <c r="B26" s="6" t="s">
        <v>24</v>
      </c>
      <c r="C26" s="26">
        <v>168.5</v>
      </c>
    </row>
    <row r="27" spans="1:3" s="16" customFormat="1" ht="46.5" x14ac:dyDescent="0.35">
      <c r="A27" s="41"/>
      <c r="B27" s="6" t="s">
        <v>25</v>
      </c>
      <c r="C27" s="26">
        <v>188</v>
      </c>
    </row>
    <row r="28" spans="1:3" s="16" customFormat="1" ht="46.5" x14ac:dyDescent="0.35">
      <c r="A28" s="41"/>
      <c r="B28" s="6" t="s">
        <v>26</v>
      </c>
      <c r="C28" s="26">
        <v>176</v>
      </c>
    </row>
    <row r="29" spans="1:3" s="16" customFormat="1" ht="46.5" x14ac:dyDescent="0.35">
      <c r="A29" s="41"/>
      <c r="B29" s="6" t="s">
        <v>27</v>
      </c>
      <c r="C29" s="26">
        <v>197</v>
      </c>
    </row>
    <row r="30" spans="1:3" s="16" customFormat="1" ht="46.5" x14ac:dyDescent="0.35">
      <c r="A30" s="41"/>
      <c r="B30" s="6" t="s">
        <v>28</v>
      </c>
      <c r="C30" s="26">
        <v>206.5</v>
      </c>
    </row>
    <row r="31" spans="1:3" s="16" customFormat="1" ht="46.5" x14ac:dyDescent="0.35">
      <c r="A31" s="41"/>
      <c r="B31" s="6" t="s">
        <v>29</v>
      </c>
      <c r="C31" s="26">
        <v>221</v>
      </c>
    </row>
    <row r="32" spans="1:3" s="16" customFormat="1" ht="46.5" x14ac:dyDescent="0.35">
      <c r="A32" s="41"/>
      <c r="B32" s="6" t="s">
        <v>370</v>
      </c>
      <c r="C32" s="26">
        <v>48.5</v>
      </c>
    </row>
    <row r="33" spans="1:3" s="16" customFormat="1" ht="23.25" x14ac:dyDescent="0.35">
      <c r="A33" s="41"/>
      <c r="B33" s="6" t="s">
        <v>31</v>
      </c>
      <c r="C33" s="26">
        <v>91.5</v>
      </c>
    </row>
    <row r="34" spans="1:3" ht="23.25" x14ac:dyDescent="0.35">
      <c r="A34" s="41"/>
      <c r="B34" s="6" t="s">
        <v>371</v>
      </c>
      <c r="C34" s="26">
        <v>35</v>
      </c>
    </row>
    <row r="35" spans="1:3" ht="52.5" customHeight="1" x14ac:dyDescent="0.35">
      <c r="A35" s="41"/>
      <c r="B35" s="6" t="s">
        <v>315</v>
      </c>
      <c r="C35" s="26">
        <v>129</v>
      </c>
    </row>
    <row r="36" spans="1:3" ht="25.5" customHeight="1" x14ac:dyDescent="0.35">
      <c r="A36" s="41"/>
      <c r="B36" s="6" t="s">
        <v>33</v>
      </c>
      <c r="C36" s="26">
        <v>262</v>
      </c>
    </row>
    <row r="37" spans="1:3" ht="46.5" x14ac:dyDescent="0.35">
      <c r="A37" s="41"/>
      <c r="B37" s="6" t="s">
        <v>372</v>
      </c>
      <c r="C37" s="26">
        <v>69</v>
      </c>
    </row>
    <row r="38" spans="1:3" ht="23.25" x14ac:dyDescent="0.35">
      <c r="A38" s="41"/>
      <c r="B38" s="6" t="s">
        <v>36</v>
      </c>
      <c r="C38" s="26">
        <v>97</v>
      </c>
    </row>
    <row r="39" spans="1:3" ht="23.25" x14ac:dyDescent="0.35">
      <c r="A39" s="41"/>
      <c r="B39" s="6" t="s">
        <v>37</v>
      </c>
      <c r="C39" s="26">
        <v>54.5</v>
      </c>
    </row>
    <row r="40" spans="1:3" ht="23.25" x14ac:dyDescent="0.35">
      <c r="A40" s="41"/>
      <c r="B40" s="6" t="s">
        <v>373</v>
      </c>
      <c r="C40" s="26">
        <v>10.5</v>
      </c>
    </row>
    <row r="41" spans="1:3" ht="46.5" x14ac:dyDescent="0.35">
      <c r="A41" s="41"/>
      <c r="B41" s="6" t="s">
        <v>374</v>
      </c>
      <c r="C41" s="26">
        <v>23.5</v>
      </c>
    </row>
    <row r="42" spans="1:3" ht="46.5" x14ac:dyDescent="0.35">
      <c r="A42" s="41"/>
      <c r="B42" s="6" t="s">
        <v>41</v>
      </c>
      <c r="C42" s="26">
        <v>64</v>
      </c>
    </row>
    <row r="43" spans="1:3" ht="54" customHeight="1" x14ac:dyDescent="0.35">
      <c r="A43" s="41"/>
      <c r="B43" s="6" t="s">
        <v>44</v>
      </c>
      <c r="C43" s="26">
        <v>30</v>
      </c>
    </row>
    <row r="44" spans="1:3" ht="54" customHeight="1" x14ac:dyDescent="0.35">
      <c r="A44" s="41"/>
      <c r="B44" s="6" t="s">
        <v>375</v>
      </c>
      <c r="C44" s="26">
        <v>90</v>
      </c>
    </row>
    <row r="45" spans="1:3" ht="33.75" customHeight="1" x14ac:dyDescent="0.35">
      <c r="A45" s="41"/>
      <c r="B45" s="6" t="s">
        <v>43</v>
      </c>
      <c r="C45" s="26">
        <v>104</v>
      </c>
    </row>
    <row r="46" spans="1:3" ht="25.5" customHeight="1" x14ac:dyDescent="0.35">
      <c r="A46" s="41"/>
      <c r="B46" s="6" t="s">
        <v>56</v>
      </c>
      <c r="C46" s="26">
        <v>59</v>
      </c>
    </row>
    <row r="47" spans="1:3" ht="35.25" customHeight="1" x14ac:dyDescent="0.3">
      <c r="A47" s="41"/>
      <c r="B47" s="5" t="s">
        <v>9</v>
      </c>
      <c r="C47" s="3">
        <f>SUM(C13:C46)</f>
        <v>4882.5</v>
      </c>
    </row>
    <row r="48" spans="1:3" s="18" customFormat="1" ht="23.25" x14ac:dyDescent="0.35">
      <c r="A48" s="41" t="s">
        <v>46</v>
      </c>
      <c r="B48" s="6" t="s">
        <v>47</v>
      </c>
      <c r="C48" s="26">
        <v>18</v>
      </c>
    </row>
    <row r="49" spans="1:3" s="18" customFormat="1" ht="23.25" x14ac:dyDescent="0.35">
      <c r="A49" s="41"/>
      <c r="B49" s="6" t="s">
        <v>376</v>
      </c>
      <c r="C49" s="26">
        <v>22</v>
      </c>
    </row>
    <row r="50" spans="1:3" s="18" customFormat="1" ht="23.25" x14ac:dyDescent="0.35">
      <c r="A50" s="41"/>
      <c r="B50" s="6" t="s">
        <v>49</v>
      </c>
      <c r="C50" s="26">
        <v>32</v>
      </c>
    </row>
    <row r="51" spans="1:3" s="18" customFormat="1" ht="23.25" x14ac:dyDescent="0.35">
      <c r="A51" s="41"/>
      <c r="B51" s="6" t="s">
        <v>50</v>
      </c>
      <c r="C51" s="26">
        <v>117.5</v>
      </c>
    </row>
    <row r="52" spans="1:3" s="18" customFormat="1" ht="46.5" x14ac:dyDescent="0.35">
      <c r="A52" s="41"/>
      <c r="B52" s="6" t="s">
        <v>377</v>
      </c>
      <c r="C52" s="26">
        <v>19</v>
      </c>
    </row>
    <row r="53" spans="1:3" s="18" customFormat="1" ht="46.5" x14ac:dyDescent="0.35">
      <c r="A53" s="41"/>
      <c r="B53" s="6" t="s">
        <v>378</v>
      </c>
      <c r="C53" s="26">
        <v>18</v>
      </c>
    </row>
    <row r="54" spans="1:3" s="18" customFormat="1" ht="23.25" x14ac:dyDescent="0.35">
      <c r="A54" s="41"/>
      <c r="B54" s="6" t="s">
        <v>53</v>
      </c>
      <c r="C54" s="26">
        <v>17</v>
      </c>
    </row>
    <row r="55" spans="1:3" s="18" customFormat="1" ht="23.25" x14ac:dyDescent="0.35">
      <c r="A55" s="41"/>
      <c r="B55" s="6" t="s">
        <v>55</v>
      </c>
      <c r="C55" s="25">
        <v>230</v>
      </c>
    </row>
    <row r="56" spans="1:3" s="18" customFormat="1" ht="46.5" x14ac:dyDescent="0.35">
      <c r="A56" s="41"/>
      <c r="B56" s="6" t="s">
        <v>54</v>
      </c>
      <c r="C56" s="26">
        <v>9.5</v>
      </c>
    </row>
    <row r="57" spans="1:3" ht="22.5" x14ac:dyDescent="0.3">
      <c r="A57" s="41"/>
      <c r="B57" s="5" t="s">
        <v>9</v>
      </c>
      <c r="C57" s="3">
        <f>SUM(C48:C56)</f>
        <v>483</v>
      </c>
    </row>
    <row r="58" spans="1:3" s="18" customFormat="1" ht="46.5" x14ac:dyDescent="0.35">
      <c r="A58" s="41" t="s">
        <v>57</v>
      </c>
      <c r="B58" s="6" t="s">
        <v>58</v>
      </c>
      <c r="C58" s="26">
        <v>357</v>
      </c>
    </row>
    <row r="59" spans="1:3" s="18" customFormat="1" ht="46.5" x14ac:dyDescent="0.35">
      <c r="A59" s="41"/>
      <c r="B59" s="6" t="s">
        <v>59</v>
      </c>
      <c r="C59" s="26">
        <v>171</v>
      </c>
    </row>
    <row r="60" spans="1:3" s="18" customFormat="1" ht="46.5" x14ac:dyDescent="0.35">
      <c r="A60" s="41"/>
      <c r="B60" s="6" t="s">
        <v>60</v>
      </c>
      <c r="C60" s="26">
        <v>216</v>
      </c>
    </row>
    <row r="61" spans="1:3" s="18" customFormat="1" ht="23.25" x14ac:dyDescent="0.35">
      <c r="A61" s="41"/>
      <c r="B61" s="6" t="s">
        <v>61</v>
      </c>
      <c r="C61" s="26">
        <v>119</v>
      </c>
    </row>
    <row r="62" spans="1:3" s="18" customFormat="1" ht="46.5" x14ac:dyDescent="0.35">
      <c r="A62" s="41"/>
      <c r="B62" s="6" t="s">
        <v>62</v>
      </c>
      <c r="C62" s="26">
        <v>191</v>
      </c>
    </row>
    <row r="63" spans="1:3" s="18" customFormat="1" ht="46.5" x14ac:dyDescent="0.35">
      <c r="A63" s="41"/>
      <c r="B63" s="6" t="s">
        <v>63</v>
      </c>
      <c r="C63" s="26">
        <v>468</v>
      </c>
    </row>
    <row r="64" spans="1:3" s="18" customFormat="1" ht="46.5" x14ac:dyDescent="0.35">
      <c r="A64" s="41"/>
      <c r="B64" s="6" t="s">
        <v>64</v>
      </c>
      <c r="C64" s="26">
        <v>227</v>
      </c>
    </row>
    <row r="65" spans="1:3" s="18" customFormat="1" ht="23.25" x14ac:dyDescent="0.35">
      <c r="A65" s="41"/>
      <c r="B65" s="6" t="s">
        <v>65</v>
      </c>
      <c r="C65" s="26">
        <v>38</v>
      </c>
    </row>
    <row r="66" spans="1:3" s="18" customFormat="1" ht="23.25" x14ac:dyDescent="0.35">
      <c r="A66" s="41"/>
      <c r="B66" s="6" t="s">
        <v>66</v>
      </c>
      <c r="C66" s="26">
        <v>58</v>
      </c>
    </row>
    <row r="67" spans="1:3" s="18" customFormat="1" ht="46.5" x14ac:dyDescent="0.35">
      <c r="A67" s="41"/>
      <c r="B67" s="6" t="s">
        <v>67</v>
      </c>
      <c r="C67" s="26">
        <v>76</v>
      </c>
    </row>
    <row r="68" spans="1:3" s="18" customFormat="1" ht="46.5" x14ac:dyDescent="0.35">
      <c r="A68" s="41"/>
      <c r="B68" s="6" t="s">
        <v>68</v>
      </c>
      <c r="C68" s="26">
        <v>38</v>
      </c>
    </row>
    <row r="69" spans="1:3" s="18" customFormat="1" ht="29.25" customHeight="1" x14ac:dyDescent="0.35">
      <c r="A69" s="41"/>
      <c r="B69" s="6" t="s">
        <v>69</v>
      </c>
      <c r="C69" s="26">
        <v>46</v>
      </c>
    </row>
    <row r="70" spans="1:3" s="18" customFormat="1" ht="23.25" x14ac:dyDescent="0.35">
      <c r="A70" s="41"/>
      <c r="B70" s="6" t="s">
        <v>70</v>
      </c>
      <c r="C70" s="26">
        <v>42</v>
      </c>
    </row>
    <row r="71" spans="1:3" s="18" customFormat="1" ht="46.5" x14ac:dyDescent="0.35">
      <c r="A71" s="41"/>
      <c r="B71" s="6" t="s">
        <v>71</v>
      </c>
      <c r="C71" s="26">
        <v>29</v>
      </c>
    </row>
    <row r="72" spans="1:3" s="18" customFormat="1" ht="46.5" x14ac:dyDescent="0.35">
      <c r="A72" s="41"/>
      <c r="B72" s="6" t="s">
        <v>72</v>
      </c>
      <c r="C72" s="26">
        <v>78</v>
      </c>
    </row>
    <row r="73" spans="1:3" s="18" customFormat="1" ht="23.25" x14ac:dyDescent="0.35">
      <c r="A73" s="41"/>
      <c r="B73" s="6" t="s">
        <v>73</v>
      </c>
      <c r="C73" s="26">
        <v>12</v>
      </c>
    </row>
    <row r="74" spans="1:3" s="18" customFormat="1" ht="46.5" x14ac:dyDescent="0.35">
      <c r="A74" s="41"/>
      <c r="B74" s="6" t="s">
        <v>74</v>
      </c>
      <c r="C74" s="26">
        <v>14</v>
      </c>
    </row>
    <row r="75" spans="1:3" s="18" customFormat="1" ht="46.5" x14ac:dyDescent="0.35">
      <c r="A75" s="41"/>
      <c r="B75" s="6" t="s">
        <v>75</v>
      </c>
      <c r="C75" s="26">
        <v>21</v>
      </c>
    </row>
    <row r="76" spans="1:3" s="18" customFormat="1" ht="23.25" x14ac:dyDescent="0.35">
      <c r="A76" s="41"/>
      <c r="B76" s="6" t="s">
        <v>76</v>
      </c>
      <c r="C76" s="26">
        <v>34</v>
      </c>
    </row>
    <row r="77" spans="1:3" s="18" customFormat="1" ht="46.5" x14ac:dyDescent="0.35">
      <c r="A77" s="41"/>
      <c r="B77" s="6" t="s">
        <v>77</v>
      </c>
      <c r="C77" s="26">
        <f>46+7</f>
        <v>53</v>
      </c>
    </row>
    <row r="78" spans="1:3" s="18" customFormat="1" ht="46.5" x14ac:dyDescent="0.35">
      <c r="A78" s="41"/>
      <c r="B78" s="30" t="s">
        <v>287</v>
      </c>
      <c r="C78" s="25">
        <v>22</v>
      </c>
    </row>
    <row r="79" spans="1:3" s="18" customFormat="1" ht="27.75" customHeight="1" x14ac:dyDescent="0.35">
      <c r="A79" s="41"/>
      <c r="B79" s="6" t="s">
        <v>302</v>
      </c>
      <c r="C79" s="25">
        <v>19</v>
      </c>
    </row>
    <row r="80" spans="1:3" s="18" customFormat="1" ht="46.5" x14ac:dyDescent="0.35">
      <c r="A80" s="41"/>
      <c r="B80" s="6" t="s">
        <v>78</v>
      </c>
      <c r="C80" s="26">
        <v>94</v>
      </c>
    </row>
    <row r="81" spans="1:3" s="18" customFormat="1" ht="46.5" x14ac:dyDescent="0.35">
      <c r="A81" s="41"/>
      <c r="B81" s="6" t="s">
        <v>79</v>
      </c>
      <c r="C81" s="26">
        <v>100</v>
      </c>
    </row>
    <row r="82" spans="1:3" s="18" customFormat="1" ht="46.5" x14ac:dyDescent="0.35">
      <c r="A82" s="41"/>
      <c r="B82" s="6" t="s">
        <v>80</v>
      </c>
      <c r="C82" s="26">
        <v>78</v>
      </c>
    </row>
    <row r="83" spans="1:3" s="18" customFormat="1" ht="23.25" x14ac:dyDescent="0.35">
      <c r="A83" s="41"/>
      <c r="B83" s="6" t="s">
        <v>81</v>
      </c>
      <c r="C83" s="26">
        <v>20</v>
      </c>
    </row>
    <row r="84" spans="1:3" s="18" customFormat="1" ht="23.25" x14ac:dyDescent="0.35">
      <c r="A84" s="41"/>
      <c r="B84" s="6" t="s">
        <v>82</v>
      </c>
      <c r="C84" s="26">
        <v>50</v>
      </c>
    </row>
    <row r="85" spans="1:3" s="18" customFormat="1" ht="23.25" x14ac:dyDescent="0.35">
      <c r="A85" s="41"/>
      <c r="B85" s="6" t="s">
        <v>83</v>
      </c>
      <c r="C85" s="26">
        <v>42</v>
      </c>
    </row>
    <row r="86" spans="1:3" s="18" customFormat="1" ht="26.25" customHeight="1" x14ac:dyDescent="0.35">
      <c r="A86" s="41"/>
      <c r="B86" s="6" t="s">
        <v>84</v>
      </c>
      <c r="C86" s="26">
        <v>59</v>
      </c>
    </row>
    <row r="87" spans="1:3" s="18" customFormat="1" ht="23.25" x14ac:dyDescent="0.35">
      <c r="A87" s="41"/>
      <c r="B87" s="6" t="s">
        <v>86</v>
      </c>
      <c r="C87" s="26">
        <v>9</v>
      </c>
    </row>
    <row r="88" spans="1:3" s="18" customFormat="1" ht="23.25" x14ac:dyDescent="0.35">
      <c r="A88" s="41"/>
      <c r="B88" s="6" t="s">
        <v>87</v>
      </c>
      <c r="C88" s="26">
        <v>43</v>
      </c>
    </row>
    <row r="89" spans="1:3" s="18" customFormat="1" ht="23.25" x14ac:dyDescent="0.35">
      <c r="A89" s="41"/>
      <c r="B89" s="6" t="s">
        <v>88</v>
      </c>
      <c r="C89" s="26">
        <v>24</v>
      </c>
    </row>
    <row r="90" spans="1:3" s="18" customFormat="1" ht="23.25" x14ac:dyDescent="0.35">
      <c r="A90" s="41"/>
      <c r="B90" s="6" t="s">
        <v>89</v>
      </c>
      <c r="C90" s="26">
        <v>32</v>
      </c>
    </row>
    <row r="91" spans="1:3" s="18" customFormat="1" ht="23.25" x14ac:dyDescent="0.35">
      <c r="A91" s="41"/>
      <c r="B91" s="6" t="s">
        <v>90</v>
      </c>
      <c r="C91" s="26">
        <v>44</v>
      </c>
    </row>
    <row r="92" spans="1:3" s="18" customFormat="1" ht="23.25" x14ac:dyDescent="0.35">
      <c r="A92" s="41"/>
      <c r="B92" s="6" t="s">
        <v>91</v>
      </c>
      <c r="C92" s="26">
        <v>37</v>
      </c>
    </row>
    <row r="93" spans="1:3" s="18" customFormat="1" ht="23.25" x14ac:dyDescent="0.35">
      <c r="A93" s="41"/>
      <c r="B93" s="6" t="s">
        <v>92</v>
      </c>
      <c r="C93" s="26">
        <v>40</v>
      </c>
    </row>
    <row r="94" spans="1:3" s="18" customFormat="1" ht="23.25" x14ac:dyDescent="0.35">
      <c r="A94" s="41"/>
      <c r="B94" s="6" t="s">
        <v>93</v>
      </c>
      <c r="C94" s="26">
        <v>416</v>
      </c>
    </row>
    <row r="95" spans="1:3" s="18" customFormat="1" ht="23.25" hidden="1" x14ac:dyDescent="0.35">
      <c r="A95" s="41"/>
      <c r="B95" s="6"/>
      <c r="C95" s="26"/>
    </row>
    <row r="96" spans="1:3" s="18" customFormat="1" ht="23.25" hidden="1" x14ac:dyDescent="0.35">
      <c r="A96" s="41"/>
      <c r="B96" s="6"/>
      <c r="C96" s="26"/>
    </row>
    <row r="97" spans="1:3" s="18" customFormat="1" ht="46.5" x14ac:dyDescent="0.35">
      <c r="A97" s="41"/>
      <c r="B97" s="6" t="s">
        <v>381</v>
      </c>
      <c r="C97" s="26">
        <v>107</v>
      </c>
    </row>
    <row r="98" spans="1:3" s="18" customFormat="1" ht="23.25" x14ac:dyDescent="0.35">
      <c r="A98" s="41"/>
      <c r="B98" s="6" t="s">
        <v>96</v>
      </c>
      <c r="C98" s="26">
        <v>43</v>
      </c>
    </row>
    <row r="99" spans="1:3" s="18" customFormat="1" ht="23.25" x14ac:dyDescent="0.35">
      <c r="A99" s="41"/>
      <c r="B99" s="6" t="s">
        <v>97</v>
      </c>
      <c r="C99" s="26">
        <v>20</v>
      </c>
    </row>
    <row r="100" spans="1:3" s="18" customFormat="1" ht="23.25" x14ac:dyDescent="0.35">
      <c r="A100" s="41"/>
      <c r="B100" s="6" t="s">
        <v>98</v>
      </c>
      <c r="C100" s="26">
        <v>264</v>
      </c>
    </row>
    <row r="101" spans="1:3" s="18" customFormat="1" ht="23.25" x14ac:dyDescent="0.35">
      <c r="A101" s="41"/>
      <c r="B101" s="6" t="s">
        <v>384</v>
      </c>
      <c r="C101" s="26">
        <v>64</v>
      </c>
    </row>
    <row r="102" spans="1:3" s="18" customFormat="1" ht="23.25" x14ac:dyDescent="0.35">
      <c r="A102" s="41"/>
      <c r="B102" s="6" t="s">
        <v>100</v>
      </c>
      <c r="C102" s="26">
        <v>99</v>
      </c>
    </row>
    <row r="103" spans="1:3" s="18" customFormat="1" ht="46.5" x14ac:dyDescent="0.35">
      <c r="A103" s="41"/>
      <c r="B103" s="6" t="s">
        <v>101</v>
      </c>
      <c r="C103" s="26">
        <v>103</v>
      </c>
    </row>
    <row r="104" spans="1:3" s="18" customFormat="1" ht="23.25" x14ac:dyDescent="0.35">
      <c r="A104" s="41"/>
      <c r="B104" s="6" t="s">
        <v>102</v>
      </c>
      <c r="C104" s="26">
        <v>90</v>
      </c>
    </row>
    <row r="105" spans="1:3" s="18" customFormat="1" ht="23.25" x14ac:dyDescent="0.35">
      <c r="A105" s="41"/>
      <c r="B105" s="6" t="s">
        <v>103</v>
      </c>
      <c r="C105" s="26">
        <v>60</v>
      </c>
    </row>
    <row r="106" spans="1:3" s="18" customFormat="1" ht="23.25" x14ac:dyDescent="0.35">
      <c r="A106" s="41"/>
      <c r="B106" s="6" t="s">
        <v>104</v>
      </c>
      <c r="C106" s="26">
        <v>60</v>
      </c>
    </row>
    <row r="107" spans="1:3" s="18" customFormat="1" ht="23.25" x14ac:dyDescent="0.35">
      <c r="A107" s="41"/>
      <c r="B107" s="6" t="s">
        <v>105</v>
      </c>
      <c r="C107" s="26">
        <v>77</v>
      </c>
    </row>
    <row r="108" spans="1:3" s="18" customFormat="1" ht="23.25" x14ac:dyDescent="0.35">
      <c r="A108" s="41"/>
      <c r="B108" s="6" t="s">
        <v>106</v>
      </c>
      <c r="C108" s="26">
        <v>73</v>
      </c>
    </row>
    <row r="109" spans="1:3" s="18" customFormat="1" ht="23.25" x14ac:dyDescent="0.35">
      <c r="A109" s="41"/>
      <c r="B109" s="6" t="s">
        <v>107</v>
      </c>
      <c r="C109" s="26">
        <v>29</v>
      </c>
    </row>
    <row r="110" spans="1:3" s="18" customFormat="1" ht="23.25" x14ac:dyDescent="0.35">
      <c r="A110" s="41"/>
      <c r="B110" s="6" t="s">
        <v>108</v>
      </c>
      <c r="C110" s="26">
        <v>18</v>
      </c>
    </row>
    <row r="111" spans="1:3" s="18" customFormat="1" ht="23.25" x14ac:dyDescent="0.35">
      <c r="A111" s="41"/>
      <c r="B111" s="6" t="s">
        <v>109</v>
      </c>
      <c r="C111" s="26">
        <v>23</v>
      </c>
    </row>
    <row r="112" spans="1:3" s="18" customFormat="1" ht="29.25" customHeight="1" x14ac:dyDescent="0.35">
      <c r="A112" s="41"/>
      <c r="B112" s="6" t="s">
        <v>110</v>
      </c>
      <c r="C112" s="26">
        <v>24</v>
      </c>
    </row>
    <row r="113" spans="1:3" s="18" customFormat="1" ht="33" customHeight="1" x14ac:dyDescent="0.35">
      <c r="A113" s="41"/>
      <c r="B113" s="6" t="s">
        <v>111</v>
      </c>
      <c r="C113" s="26">
        <v>57</v>
      </c>
    </row>
    <row r="114" spans="1:3" s="18" customFormat="1" ht="33" customHeight="1" x14ac:dyDescent="0.35">
      <c r="A114" s="41"/>
      <c r="B114" s="6" t="s">
        <v>112</v>
      </c>
      <c r="C114" s="26">
        <v>8</v>
      </c>
    </row>
    <row r="115" spans="1:3" s="18" customFormat="1" ht="32.25" customHeight="1" x14ac:dyDescent="0.35">
      <c r="A115" s="41"/>
      <c r="B115" s="6" t="s">
        <v>113</v>
      </c>
      <c r="C115" s="26">
        <v>19</v>
      </c>
    </row>
    <row r="116" spans="1:3" s="18" customFormat="1" ht="32.25" customHeight="1" x14ac:dyDescent="0.35">
      <c r="A116" s="41"/>
      <c r="B116" s="6" t="s">
        <v>114</v>
      </c>
      <c r="C116" s="26">
        <v>19</v>
      </c>
    </row>
    <row r="117" spans="1:3" s="18" customFormat="1" ht="32.25" customHeight="1" x14ac:dyDescent="0.35">
      <c r="A117" s="41"/>
      <c r="B117" s="6" t="s">
        <v>115</v>
      </c>
      <c r="C117" s="26">
        <v>32</v>
      </c>
    </row>
    <row r="118" spans="1:3" s="18" customFormat="1" ht="32.25" customHeight="1" x14ac:dyDescent="0.35">
      <c r="A118" s="41"/>
      <c r="B118" s="6" t="s">
        <v>116</v>
      </c>
      <c r="C118" s="26">
        <v>108</v>
      </c>
    </row>
    <row r="119" spans="1:3" s="18" customFormat="1" ht="46.5" x14ac:dyDescent="0.35">
      <c r="A119" s="41"/>
      <c r="B119" s="6" t="s">
        <v>117</v>
      </c>
      <c r="C119" s="26">
        <v>43</v>
      </c>
    </row>
    <row r="120" spans="1:3" s="18" customFormat="1" ht="46.5" x14ac:dyDescent="0.35">
      <c r="A120" s="41"/>
      <c r="B120" s="6" t="s">
        <v>385</v>
      </c>
      <c r="C120" s="26">
        <v>16</v>
      </c>
    </row>
    <row r="121" spans="1:3" s="18" customFormat="1" ht="34.5" customHeight="1" x14ac:dyDescent="0.35">
      <c r="A121" s="41"/>
      <c r="B121" s="6" t="s">
        <v>118</v>
      </c>
      <c r="C121" s="26">
        <v>136</v>
      </c>
    </row>
    <row r="122" spans="1:3" s="18" customFormat="1" ht="34.5" customHeight="1" x14ac:dyDescent="0.35">
      <c r="A122" s="41"/>
      <c r="B122" s="6" t="s">
        <v>119</v>
      </c>
      <c r="C122" s="26">
        <v>66</v>
      </c>
    </row>
    <row r="123" spans="1:3" s="18" customFormat="1" ht="34.5" customHeight="1" x14ac:dyDescent="0.35">
      <c r="A123" s="41"/>
      <c r="B123" s="6" t="s">
        <v>120</v>
      </c>
      <c r="C123" s="26">
        <v>36</v>
      </c>
    </row>
    <row r="124" spans="1:3" ht="39.75" customHeight="1" x14ac:dyDescent="0.3">
      <c r="A124" s="41"/>
      <c r="B124" s="5" t="s">
        <v>9</v>
      </c>
      <c r="C124" s="3">
        <f>SUM(C58:C123)</f>
        <v>5111</v>
      </c>
    </row>
    <row r="125" spans="1:3" s="18" customFormat="1" ht="24.75" customHeight="1" x14ac:dyDescent="0.35">
      <c r="A125" s="41" t="s">
        <v>121</v>
      </c>
      <c r="B125" s="6" t="s">
        <v>122</v>
      </c>
      <c r="C125" s="26">
        <v>36</v>
      </c>
    </row>
    <row r="126" spans="1:3" s="18" customFormat="1" ht="24.75" customHeight="1" x14ac:dyDescent="0.35">
      <c r="A126" s="41"/>
      <c r="B126" s="6" t="s">
        <v>123</v>
      </c>
      <c r="C126" s="26">
        <v>32</v>
      </c>
    </row>
    <row r="127" spans="1:3" s="18" customFormat="1" ht="24.75" customHeight="1" x14ac:dyDescent="0.35">
      <c r="A127" s="41"/>
      <c r="B127" s="6" t="s">
        <v>124</v>
      </c>
      <c r="C127" s="26">
        <v>12</v>
      </c>
    </row>
    <row r="128" spans="1:3" s="18" customFormat="1" ht="24.75" customHeight="1" x14ac:dyDescent="0.35">
      <c r="A128" s="41"/>
      <c r="B128" s="6" t="s">
        <v>125</v>
      </c>
      <c r="C128" s="26">
        <v>28</v>
      </c>
    </row>
    <row r="129" spans="1:3" s="18" customFormat="1" ht="23.25" x14ac:dyDescent="0.35">
      <c r="A129" s="41"/>
      <c r="B129" s="6" t="s">
        <v>126</v>
      </c>
      <c r="C129" s="26">
        <v>25</v>
      </c>
    </row>
    <row r="130" spans="1:3" s="18" customFormat="1" ht="23.25" x14ac:dyDescent="0.35">
      <c r="A130" s="41"/>
      <c r="B130" s="6" t="s">
        <v>127</v>
      </c>
      <c r="C130" s="26">
        <v>52</v>
      </c>
    </row>
    <row r="131" spans="1:3" s="18" customFormat="1" ht="23.25" x14ac:dyDescent="0.35">
      <c r="A131" s="41"/>
      <c r="B131" s="6" t="s">
        <v>128</v>
      </c>
      <c r="C131" s="26">
        <v>21</v>
      </c>
    </row>
    <row r="132" spans="1:3" s="18" customFormat="1" ht="23.25" x14ac:dyDescent="0.35">
      <c r="A132" s="41"/>
      <c r="B132" s="6" t="s">
        <v>129</v>
      </c>
      <c r="C132" s="26">
        <v>30</v>
      </c>
    </row>
    <row r="133" spans="1:3" s="18" customFormat="1" ht="23.25" x14ac:dyDescent="0.35">
      <c r="A133" s="41"/>
      <c r="B133" s="6" t="s">
        <v>130</v>
      </c>
      <c r="C133" s="26">
        <v>40</v>
      </c>
    </row>
    <row r="134" spans="1:3" s="18" customFormat="1" ht="23.25" x14ac:dyDescent="0.35">
      <c r="A134" s="41"/>
      <c r="B134" s="6" t="s">
        <v>131</v>
      </c>
      <c r="C134" s="26">
        <v>34</v>
      </c>
    </row>
    <row r="135" spans="1:3" s="18" customFormat="1" ht="23.25" x14ac:dyDescent="0.35">
      <c r="A135" s="41"/>
      <c r="B135" s="6" t="s">
        <v>132</v>
      </c>
      <c r="C135" s="26">
        <v>15</v>
      </c>
    </row>
    <row r="136" spans="1:3" s="18" customFormat="1" ht="23.25" x14ac:dyDescent="0.35">
      <c r="A136" s="41"/>
      <c r="B136" s="6" t="s">
        <v>133</v>
      </c>
      <c r="C136" s="26">
        <v>32</v>
      </c>
    </row>
    <row r="137" spans="1:3" s="18" customFormat="1" ht="23.25" x14ac:dyDescent="0.35">
      <c r="A137" s="41"/>
      <c r="B137" s="6" t="s">
        <v>134</v>
      </c>
      <c r="C137" s="26">
        <v>13</v>
      </c>
    </row>
    <row r="138" spans="1:3" s="18" customFormat="1" ht="23.25" x14ac:dyDescent="0.35">
      <c r="A138" s="41"/>
      <c r="B138" s="6" t="s">
        <v>135</v>
      </c>
      <c r="C138" s="26">
        <v>29</v>
      </c>
    </row>
    <row r="139" spans="1:3" s="18" customFormat="1" ht="23.25" x14ac:dyDescent="0.35">
      <c r="A139" s="41"/>
      <c r="B139" s="6" t="s">
        <v>136</v>
      </c>
      <c r="C139" s="26">
        <v>18</v>
      </c>
    </row>
    <row r="140" spans="1:3" s="18" customFormat="1" ht="23.25" x14ac:dyDescent="0.35">
      <c r="A140" s="41"/>
      <c r="B140" s="6" t="s">
        <v>137</v>
      </c>
      <c r="C140" s="26">
        <v>29</v>
      </c>
    </row>
    <row r="141" spans="1:3" s="18" customFormat="1" ht="23.25" x14ac:dyDescent="0.35">
      <c r="A141" s="41"/>
      <c r="B141" s="6" t="s">
        <v>138</v>
      </c>
      <c r="C141" s="26">
        <v>19</v>
      </c>
    </row>
    <row r="142" spans="1:3" s="18" customFormat="1" ht="23.25" x14ac:dyDescent="0.35">
      <c r="A142" s="41"/>
      <c r="B142" s="6" t="s">
        <v>139</v>
      </c>
      <c r="C142" s="26">
        <v>22</v>
      </c>
    </row>
    <row r="143" spans="1:3" s="18" customFormat="1" ht="23.25" x14ac:dyDescent="0.35">
      <c r="A143" s="41"/>
      <c r="B143" s="6" t="s">
        <v>140</v>
      </c>
      <c r="C143" s="26">
        <v>22</v>
      </c>
    </row>
    <row r="144" spans="1:3" s="18" customFormat="1" ht="23.25" x14ac:dyDescent="0.35">
      <c r="A144" s="41"/>
      <c r="B144" s="6" t="s">
        <v>141</v>
      </c>
      <c r="C144" s="26">
        <v>17</v>
      </c>
    </row>
    <row r="145" spans="1:3" s="18" customFormat="1" ht="23.25" x14ac:dyDescent="0.35">
      <c r="A145" s="41"/>
      <c r="B145" s="6" t="s">
        <v>142</v>
      </c>
      <c r="C145" s="26">
        <v>27</v>
      </c>
    </row>
    <row r="146" spans="1:3" s="18" customFormat="1" ht="23.25" x14ac:dyDescent="0.35">
      <c r="A146" s="41"/>
      <c r="B146" s="6" t="s">
        <v>143</v>
      </c>
      <c r="C146" s="26">
        <v>15</v>
      </c>
    </row>
    <row r="147" spans="1:3" s="18" customFormat="1" ht="23.25" x14ac:dyDescent="0.35">
      <c r="A147" s="41"/>
      <c r="B147" s="6" t="s">
        <v>144</v>
      </c>
      <c r="C147" s="26">
        <v>23</v>
      </c>
    </row>
    <row r="148" spans="1:3" s="18" customFormat="1" ht="23.25" x14ac:dyDescent="0.35">
      <c r="A148" s="41"/>
      <c r="B148" s="6" t="s">
        <v>145</v>
      </c>
      <c r="C148" s="26">
        <v>26</v>
      </c>
    </row>
    <row r="149" spans="1:3" s="18" customFormat="1" ht="23.25" x14ac:dyDescent="0.35">
      <c r="A149" s="41"/>
      <c r="B149" s="6" t="s">
        <v>146</v>
      </c>
      <c r="C149" s="26">
        <v>23</v>
      </c>
    </row>
    <row r="150" spans="1:3" s="18" customFormat="1" ht="23.25" x14ac:dyDescent="0.35">
      <c r="A150" s="41"/>
      <c r="B150" s="6" t="s">
        <v>147</v>
      </c>
      <c r="C150" s="26">
        <v>11</v>
      </c>
    </row>
    <row r="151" spans="1:3" s="18" customFormat="1" ht="23.25" x14ac:dyDescent="0.35">
      <c r="A151" s="41"/>
      <c r="B151" s="6" t="s">
        <v>148</v>
      </c>
      <c r="C151" s="26">
        <v>22</v>
      </c>
    </row>
    <row r="152" spans="1:3" s="18" customFormat="1" ht="23.25" x14ac:dyDescent="0.35">
      <c r="A152" s="41"/>
      <c r="B152" s="6" t="s">
        <v>149</v>
      </c>
      <c r="C152" s="26">
        <v>32</v>
      </c>
    </row>
    <row r="153" spans="1:3" s="18" customFormat="1" ht="23.25" x14ac:dyDescent="0.35">
      <c r="A153" s="41"/>
      <c r="B153" s="6" t="s">
        <v>150</v>
      </c>
      <c r="C153" s="26">
        <v>15</v>
      </c>
    </row>
    <row r="154" spans="1:3" s="18" customFormat="1" ht="23.25" x14ac:dyDescent="0.35">
      <c r="A154" s="41"/>
      <c r="B154" s="6" t="s">
        <v>151</v>
      </c>
      <c r="C154" s="26">
        <v>18</v>
      </c>
    </row>
    <row r="155" spans="1:3" s="18" customFormat="1" ht="23.25" x14ac:dyDescent="0.35">
      <c r="A155" s="41"/>
      <c r="B155" s="6" t="s">
        <v>152</v>
      </c>
      <c r="C155" s="26">
        <v>42</v>
      </c>
    </row>
    <row r="156" spans="1:3" s="18" customFormat="1" ht="23.25" x14ac:dyDescent="0.35">
      <c r="A156" s="41"/>
      <c r="B156" s="6" t="s">
        <v>153</v>
      </c>
      <c r="C156" s="26">
        <v>33</v>
      </c>
    </row>
    <row r="157" spans="1:3" s="18" customFormat="1" ht="23.25" x14ac:dyDescent="0.35">
      <c r="A157" s="41"/>
      <c r="B157" s="6" t="s">
        <v>154</v>
      </c>
      <c r="C157" s="26">
        <v>39</v>
      </c>
    </row>
    <row r="158" spans="1:3" s="18" customFormat="1" ht="23.25" x14ac:dyDescent="0.35">
      <c r="A158" s="41"/>
      <c r="B158" s="6" t="s">
        <v>155</v>
      </c>
      <c r="C158" s="26">
        <v>68</v>
      </c>
    </row>
    <row r="159" spans="1:3" s="18" customFormat="1" ht="23.25" x14ac:dyDescent="0.35">
      <c r="A159" s="41"/>
      <c r="B159" s="6" t="s">
        <v>156</v>
      </c>
      <c r="C159" s="26">
        <v>51</v>
      </c>
    </row>
    <row r="160" spans="1:3" s="18" customFormat="1" ht="23.25" x14ac:dyDescent="0.35">
      <c r="A160" s="41"/>
      <c r="B160" s="6" t="s">
        <v>157</v>
      </c>
      <c r="C160" s="26">
        <v>37</v>
      </c>
    </row>
    <row r="161" spans="1:3" s="18" customFormat="1" ht="23.25" x14ac:dyDescent="0.35">
      <c r="A161" s="41"/>
      <c r="B161" s="6" t="s">
        <v>360</v>
      </c>
      <c r="C161" s="26">
        <v>25</v>
      </c>
    </row>
    <row r="162" spans="1:3" s="18" customFormat="1" ht="23.25" x14ac:dyDescent="0.35">
      <c r="A162" s="41"/>
      <c r="B162" s="6" t="s">
        <v>158</v>
      </c>
      <c r="C162" s="26">
        <v>21</v>
      </c>
    </row>
    <row r="163" spans="1:3" s="18" customFormat="1" ht="23.25" hidden="1" x14ac:dyDescent="0.35">
      <c r="A163" s="41"/>
      <c r="B163" s="6" t="s">
        <v>159</v>
      </c>
      <c r="C163" s="26">
        <f>6-6</f>
        <v>0</v>
      </c>
    </row>
    <row r="164" spans="1:3" s="18" customFormat="1" ht="23.25" x14ac:dyDescent="0.35">
      <c r="A164" s="41"/>
      <c r="B164" s="6" t="s">
        <v>160</v>
      </c>
      <c r="C164" s="26">
        <v>21</v>
      </c>
    </row>
    <row r="165" spans="1:3" s="18" customFormat="1" ht="23.25" x14ac:dyDescent="0.35">
      <c r="A165" s="41"/>
      <c r="B165" s="6" t="s">
        <v>161</v>
      </c>
      <c r="C165" s="26">
        <v>14</v>
      </c>
    </row>
    <row r="166" spans="1:3" s="18" customFormat="1" ht="23.25" x14ac:dyDescent="0.35">
      <c r="A166" s="41"/>
      <c r="B166" s="6" t="s">
        <v>162</v>
      </c>
      <c r="C166" s="26">
        <v>23</v>
      </c>
    </row>
    <row r="167" spans="1:3" s="18" customFormat="1" ht="23.25" x14ac:dyDescent="0.35">
      <c r="A167" s="41"/>
      <c r="B167" s="6" t="s">
        <v>166</v>
      </c>
      <c r="C167" s="26">
        <v>19</v>
      </c>
    </row>
    <row r="168" spans="1:3" s="18" customFormat="1" ht="23.25" x14ac:dyDescent="0.35">
      <c r="A168" s="41"/>
      <c r="B168" s="6" t="s">
        <v>167</v>
      </c>
      <c r="C168" s="26">
        <v>13</v>
      </c>
    </row>
    <row r="169" spans="1:3" s="18" customFormat="1" ht="46.5" x14ac:dyDescent="0.35">
      <c r="A169" s="41"/>
      <c r="B169" s="6" t="s">
        <v>169</v>
      </c>
      <c r="C169" s="26">
        <v>11</v>
      </c>
    </row>
    <row r="170" spans="1:3" s="18" customFormat="1" ht="46.5" x14ac:dyDescent="0.35">
      <c r="A170" s="41"/>
      <c r="B170" s="6" t="s">
        <v>170</v>
      </c>
      <c r="C170" s="26">
        <v>23</v>
      </c>
    </row>
    <row r="171" spans="1:3" s="18" customFormat="1" ht="23.25" x14ac:dyDescent="0.35">
      <c r="A171" s="41"/>
      <c r="B171" s="6" t="s">
        <v>171</v>
      </c>
      <c r="C171" s="26">
        <v>12</v>
      </c>
    </row>
    <row r="172" spans="1:3" s="18" customFormat="1" ht="23.25" x14ac:dyDescent="0.35">
      <c r="A172" s="41"/>
      <c r="B172" s="6" t="s">
        <v>172</v>
      </c>
      <c r="C172" s="26">
        <v>19</v>
      </c>
    </row>
    <row r="173" spans="1:3" s="18" customFormat="1" ht="23.25" x14ac:dyDescent="0.35">
      <c r="A173" s="41"/>
      <c r="B173" s="6" t="s">
        <v>173</v>
      </c>
      <c r="C173" s="26">
        <v>154</v>
      </c>
    </row>
    <row r="174" spans="1:3" s="18" customFormat="1" ht="23.25" x14ac:dyDescent="0.35">
      <c r="A174" s="41"/>
      <c r="B174" s="6" t="s">
        <v>174</v>
      </c>
      <c r="C174" s="26">
        <v>120</v>
      </c>
    </row>
    <row r="175" spans="1:3" s="18" customFormat="1" ht="23.25" x14ac:dyDescent="0.35">
      <c r="A175" s="41"/>
      <c r="B175" s="6" t="s">
        <v>175</v>
      </c>
      <c r="C175" s="26">
        <v>33</v>
      </c>
    </row>
    <row r="176" spans="1:3" s="18" customFormat="1" ht="26.25" customHeight="1" x14ac:dyDescent="0.35">
      <c r="A176" s="41"/>
      <c r="B176" s="6" t="s">
        <v>176</v>
      </c>
      <c r="C176" s="26">
        <v>30</v>
      </c>
    </row>
    <row r="177" spans="1:3" s="18" customFormat="1" ht="23.25" x14ac:dyDescent="0.35">
      <c r="A177" s="41"/>
      <c r="B177" s="6" t="s">
        <v>177</v>
      </c>
      <c r="C177" s="26">
        <v>22</v>
      </c>
    </row>
    <row r="178" spans="1:3" s="18" customFormat="1" ht="23.25" x14ac:dyDescent="0.35">
      <c r="A178" s="41"/>
      <c r="B178" s="6" t="s">
        <v>178</v>
      </c>
      <c r="C178" s="26">
        <v>33</v>
      </c>
    </row>
    <row r="179" spans="1:3" s="18" customFormat="1" ht="23.25" x14ac:dyDescent="0.35">
      <c r="A179" s="41"/>
      <c r="B179" s="6" t="s">
        <v>179</v>
      </c>
      <c r="C179" s="26">
        <v>18</v>
      </c>
    </row>
    <row r="180" spans="1:3" s="18" customFormat="1" ht="23.25" x14ac:dyDescent="0.35">
      <c r="A180" s="41"/>
      <c r="B180" s="6" t="s">
        <v>180</v>
      </c>
      <c r="C180" s="26">
        <v>18</v>
      </c>
    </row>
    <row r="181" spans="1:3" s="18" customFormat="1" ht="23.25" x14ac:dyDescent="0.35">
      <c r="A181" s="41"/>
      <c r="B181" s="6" t="s">
        <v>181</v>
      </c>
      <c r="C181" s="26">
        <v>22</v>
      </c>
    </row>
    <row r="182" spans="1:3" s="18" customFormat="1" ht="25.5" customHeight="1" x14ac:dyDescent="0.35">
      <c r="A182" s="41"/>
      <c r="B182" s="6" t="s">
        <v>182</v>
      </c>
      <c r="C182" s="26">
        <v>34</v>
      </c>
    </row>
    <row r="183" spans="1:3" s="18" customFormat="1" ht="46.5" x14ac:dyDescent="0.35">
      <c r="A183" s="41"/>
      <c r="B183" s="6" t="s">
        <v>183</v>
      </c>
      <c r="C183" s="26">
        <v>50</v>
      </c>
    </row>
    <row r="184" spans="1:3" s="18" customFormat="1" ht="46.5" x14ac:dyDescent="0.35">
      <c r="A184" s="41"/>
      <c r="B184" s="6" t="s">
        <v>184</v>
      </c>
      <c r="C184" s="26">
        <v>34</v>
      </c>
    </row>
    <row r="185" spans="1:3" s="18" customFormat="1" ht="23.25" x14ac:dyDescent="0.35">
      <c r="A185" s="41"/>
      <c r="B185" s="6" t="s">
        <v>185</v>
      </c>
      <c r="C185" s="26">
        <v>36</v>
      </c>
    </row>
    <row r="186" spans="1:3" s="18" customFormat="1" ht="23.25" x14ac:dyDescent="0.35">
      <c r="A186" s="41"/>
      <c r="B186" s="6" t="s">
        <v>186</v>
      </c>
      <c r="C186" s="26">
        <v>44</v>
      </c>
    </row>
    <row r="187" spans="1:3" s="18" customFormat="1" ht="23.25" hidden="1" x14ac:dyDescent="0.35">
      <c r="A187" s="41"/>
      <c r="B187" s="6" t="s">
        <v>187</v>
      </c>
      <c r="C187" s="26">
        <f>7-7</f>
        <v>0</v>
      </c>
    </row>
    <row r="188" spans="1:3" s="18" customFormat="1" ht="23.25" x14ac:dyDescent="0.35">
      <c r="A188" s="41"/>
      <c r="B188" s="6" t="s">
        <v>188</v>
      </c>
      <c r="C188" s="26">
        <v>50</v>
      </c>
    </row>
    <row r="189" spans="1:3" s="18" customFormat="1" ht="23.25" x14ac:dyDescent="0.35">
      <c r="A189" s="41"/>
      <c r="B189" s="6" t="s">
        <v>189</v>
      </c>
      <c r="C189" s="26">
        <v>83</v>
      </c>
    </row>
    <row r="190" spans="1:3" s="18" customFormat="1" ht="23.25" x14ac:dyDescent="0.35">
      <c r="A190" s="41"/>
      <c r="B190" s="6" t="s">
        <v>387</v>
      </c>
      <c r="C190" s="26">
        <v>13</v>
      </c>
    </row>
    <row r="191" spans="1:3" s="18" customFormat="1" ht="46.5" x14ac:dyDescent="0.35">
      <c r="A191" s="41"/>
      <c r="B191" s="6" t="s">
        <v>190</v>
      </c>
      <c r="C191" s="26">
        <v>39</v>
      </c>
    </row>
    <row r="192" spans="1:3" s="18" customFormat="1" ht="23.25" x14ac:dyDescent="0.35">
      <c r="A192" s="41"/>
      <c r="B192" s="6" t="s">
        <v>191</v>
      </c>
      <c r="C192" s="26">
        <v>97</v>
      </c>
    </row>
    <row r="193" spans="1:3" s="18" customFormat="1" ht="46.5" x14ac:dyDescent="0.35">
      <c r="A193" s="41"/>
      <c r="B193" s="6" t="s">
        <v>192</v>
      </c>
      <c r="C193" s="26">
        <v>43</v>
      </c>
    </row>
    <row r="194" spans="1:3" ht="22.5" x14ac:dyDescent="0.3">
      <c r="A194" s="41"/>
      <c r="B194" s="5" t="s">
        <v>9</v>
      </c>
      <c r="C194" s="3">
        <f>SUM(C125:C193)</f>
        <v>2182</v>
      </c>
    </row>
    <row r="195" spans="1:3" ht="74.25" customHeight="1" x14ac:dyDescent="0.35">
      <c r="A195" s="33" t="s">
        <v>380</v>
      </c>
      <c r="B195" s="4" t="s">
        <v>194</v>
      </c>
      <c r="C195" s="25">
        <v>26</v>
      </c>
    </row>
    <row r="196" spans="1:3" ht="51.75" customHeight="1" x14ac:dyDescent="0.35">
      <c r="A196" s="33"/>
      <c r="B196" s="4" t="s">
        <v>195</v>
      </c>
      <c r="C196" s="25">
        <v>48</v>
      </c>
    </row>
    <row r="197" spans="1:3" ht="54" customHeight="1" x14ac:dyDescent="0.35">
      <c r="A197" s="33"/>
      <c r="B197" s="4" t="s">
        <v>196</v>
      </c>
      <c r="C197" s="25">
        <v>201</v>
      </c>
    </row>
    <row r="198" spans="1:3" ht="30.75" customHeight="1" x14ac:dyDescent="0.35">
      <c r="A198" s="33"/>
      <c r="B198" s="4" t="s">
        <v>197</v>
      </c>
      <c r="C198" s="25">
        <v>52</v>
      </c>
    </row>
    <row r="199" spans="1:3" ht="55.5" customHeight="1" x14ac:dyDescent="0.35">
      <c r="A199" s="33"/>
      <c r="B199" s="4" t="s">
        <v>198</v>
      </c>
      <c r="C199" s="25">
        <v>24</v>
      </c>
    </row>
    <row r="200" spans="1:3" ht="83.25" customHeight="1" x14ac:dyDescent="0.35">
      <c r="A200" s="33"/>
      <c r="B200" s="4" t="s">
        <v>199</v>
      </c>
      <c r="C200" s="25">
        <v>313</v>
      </c>
    </row>
    <row r="201" spans="1:3" ht="54.75" customHeight="1" x14ac:dyDescent="0.35">
      <c r="A201" s="33"/>
      <c r="B201" s="7" t="s">
        <v>200</v>
      </c>
      <c r="C201" s="25">
        <v>82</v>
      </c>
    </row>
    <row r="202" spans="1:3" ht="27.75" customHeight="1" x14ac:dyDescent="0.3">
      <c r="A202" s="33"/>
      <c r="B202" s="5" t="s">
        <v>9</v>
      </c>
      <c r="C202" s="3">
        <f>SUM(C195:C201)</f>
        <v>746</v>
      </c>
    </row>
    <row r="203" spans="1:3" ht="106.5" customHeight="1" x14ac:dyDescent="0.35">
      <c r="A203" s="33" t="s">
        <v>364</v>
      </c>
      <c r="B203" s="4" t="s">
        <v>202</v>
      </c>
      <c r="C203" s="25">
        <v>188</v>
      </c>
    </row>
    <row r="204" spans="1:3" ht="44.25" customHeight="1" x14ac:dyDescent="0.3">
      <c r="A204" s="33"/>
      <c r="B204" s="5" t="s">
        <v>9</v>
      </c>
      <c r="C204" s="3">
        <f>C203</f>
        <v>188</v>
      </c>
    </row>
    <row r="205" spans="1:3" ht="60.75" customHeight="1" x14ac:dyDescent="0.35">
      <c r="A205" s="33" t="s">
        <v>204</v>
      </c>
      <c r="B205" s="4" t="s">
        <v>205</v>
      </c>
      <c r="C205" s="25">
        <v>116</v>
      </c>
    </row>
    <row r="206" spans="1:3" ht="60.75" customHeight="1" x14ac:dyDescent="0.35">
      <c r="A206" s="33"/>
      <c r="B206" s="4" t="s">
        <v>206</v>
      </c>
      <c r="C206" s="25">
        <v>17</v>
      </c>
    </row>
    <row r="207" spans="1:3" ht="28.5" customHeight="1" x14ac:dyDescent="0.3">
      <c r="A207" s="33"/>
      <c r="B207" s="5" t="s">
        <v>9</v>
      </c>
      <c r="C207" s="3">
        <f>C205+C206</f>
        <v>133</v>
      </c>
    </row>
    <row r="208" spans="1:3" ht="48" customHeight="1" x14ac:dyDescent="0.35">
      <c r="A208" s="33" t="s">
        <v>207</v>
      </c>
      <c r="B208" s="4" t="s">
        <v>208</v>
      </c>
      <c r="C208" s="25">
        <v>300</v>
      </c>
    </row>
    <row r="209" spans="1:3" ht="46.5" x14ac:dyDescent="0.35">
      <c r="A209" s="33"/>
      <c r="B209" s="4" t="s">
        <v>209</v>
      </c>
      <c r="C209" s="25">
        <v>269</v>
      </c>
    </row>
    <row r="210" spans="1:3" ht="46.5" x14ac:dyDescent="0.35">
      <c r="A210" s="33"/>
      <c r="B210" s="4" t="s">
        <v>210</v>
      </c>
      <c r="C210" s="25">
        <v>250</v>
      </c>
    </row>
    <row r="211" spans="1:3" ht="46.5" x14ac:dyDescent="0.35">
      <c r="A211" s="33"/>
      <c r="B211" s="4" t="s">
        <v>211</v>
      </c>
      <c r="C211" s="25">
        <v>265</v>
      </c>
    </row>
    <row r="212" spans="1:3" ht="46.5" x14ac:dyDescent="0.35">
      <c r="A212" s="33"/>
      <c r="B212" s="4" t="s">
        <v>212</v>
      </c>
      <c r="C212" s="25">
        <v>338</v>
      </c>
    </row>
    <row r="213" spans="1:3" ht="46.5" x14ac:dyDescent="0.35">
      <c r="A213" s="33"/>
      <c r="B213" s="4" t="s">
        <v>213</v>
      </c>
      <c r="C213" s="25">
        <v>306</v>
      </c>
    </row>
    <row r="214" spans="1:3" ht="46.5" x14ac:dyDescent="0.35">
      <c r="A214" s="33"/>
      <c r="B214" s="4" t="s">
        <v>214</v>
      </c>
      <c r="C214" s="25">
        <v>280</v>
      </c>
    </row>
    <row r="215" spans="1:3" ht="46.5" x14ac:dyDescent="0.35">
      <c r="A215" s="33"/>
      <c r="B215" s="4" t="s">
        <v>215</v>
      </c>
      <c r="C215" s="25">
        <v>278</v>
      </c>
    </row>
    <row r="216" spans="1:3" ht="46.5" x14ac:dyDescent="0.35">
      <c r="A216" s="33"/>
      <c r="B216" s="4" t="s">
        <v>216</v>
      </c>
      <c r="C216" s="25">
        <v>348</v>
      </c>
    </row>
    <row r="217" spans="1:3" ht="46.5" x14ac:dyDescent="0.35">
      <c r="A217" s="33"/>
      <c r="B217" s="4" t="s">
        <v>217</v>
      </c>
      <c r="C217" s="25">
        <v>410</v>
      </c>
    </row>
    <row r="218" spans="1:3" ht="46.5" x14ac:dyDescent="0.35">
      <c r="A218" s="33"/>
      <c r="B218" s="4" t="s">
        <v>218</v>
      </c>
      <c r="C218" s="25">
        <v>178</v>
      </c>
    </row>
    <row r="219" spans="1:3" ht="46.5" x14ac:dyDescent="0.35">
      <c r="A219" s="33"/>
      <c r="B219" s="4" t="s">
        <v>219</v>
      </c>
      <c r="C219" s="25">
        <f>376+9</f>
        <v>385</v>
      </c>
    </row>
    <row r="220" spans="1:3" ht="34.5" customHeight="1" x14ac:dyDescent="0.35">
      <c r="A220" s="33"/>
      <c r="B220" s="4" t="s">
        <v>220</v>
      </c>
      <c r="C220" s="25">
        <v>441</v>
      </c>
    </row>
    <row r="221" spans="1:3" ht="34.5" customHeight="1" x14ac:dyDescent="0.35">
      <c r="A221" s="33"/>
      <c r="B221" s="4" t="s">
        <v>221</v>
      </c>
      <c r="C221" s="25">
        <v>462</v>
      </c>
    </row>
    <row r="222" spans="1:3" ht="37.5" customHeight="1" x14ac:dyDescent="0.3">
      <c r="A222" s="33"/>
      <c r="B222" s="5" t="s">
        <v>9</v>
      </c>
      <c r="C222" s="3">
        <f>SUM(C208:C221)</f>
        <v>4510</v>
      </c>
    </row>
    <row r="223" spans="1:3" ht="35.25" customHeight="1" x14ac:dyDescent="0.35">
      <c r="A223" s="33" t="s">
        <v>222</v>
      </c>
      <c r="B223" s="4" t="s">
        <v>223</v>
      </c>
      <c r="C223" s="25">
        <v>110</v>
      </c>
    </row>
    <row r="224" spans="1:3" ht="59.25" customHeight="1" x14ac:dyDescent="0.35">
      <c r="A224" s="33"/>
      <c r="B224" s="4" t="s">
        <v>224</v>
      </c>
      <c r="C224" s="25">
        <v>81</v>
      </c>
    </row>
    <row r="225" spans="1:3" ht="38.25" customHeight="1" x14ac:dyDescent="0.35">
      <c r="A225" s="33"/>
      <c r="B225" s="4" t="s">
        <v>225</v>
      </c>
      <c r="C225" s="25">
        <v>61</v>
      </c>
    </row>
    <row r="226" spans="1:3" ht="25.5" customHeight="1" x14ac:dyDescent="0.3">
      <c r="A226" s="33"/>
      <c r="B226" s="5" t="s">
        <v>9</v>
      </c>
      <c r="C226" s="3">
        <f>SUM(C223:C225)</f>
        <v>252</v>
      </c>
    </row>
    <row r="227" spans="1:3" ht="23.25" x14ac:dyDescent="0.35">
      <c r="A227" s="33" t="s">
        <v>226</v>
      </c>
      <c r="B227" s="4" t="s">
        <v>227</v>
      </c>
      <c r="C227" s="25">
        <f>275+9</f>
        <v>284</v>
      </c>
    </row>
    <row r="228" spans="1:3" ht="23.25" x14ac:dyDescent="0.35">
      <c r="A228" s="33"/>
      <c r="B228" s="4" t="s">
        <v>228</v>
      </c>
      <c r="C228" s="25">
        <v>51</v>
      </c>
    </row>
    <row r="229" spans="1:3" ht="46.5" x14ac:dyDescent="0.35">
      <c r="A229" s="33"/>
      <c r="B229" s="4" t="s">
        <v>229</v>
      </c>
      <c r="C229" s="25">
        <f>37+8</f>
        <v>45</v>
      </c>
    </row>
    <row r="230" spans="1:3" ht="23.25" x14ac:dyDescent="0.35">
      <c r="A230" s="33"/>
      <c r="B230" s="4" t="s">
        <v>230</v>
      </c>
      <c r="C230" s="25">
        <f>49+7</f>
        <v>56</v>
      </c>
    </row>
    <row r="231" spans="1:3" ht="37.5" customHeight="1" x14ac:dyDescent="0.3">
      <c r="A231" s="33"/>
      <c r="B231" s="5" t="s">
        <v>9</v>
      </c>
      <c r="C231" s="3">
        <f>SUM(C227:C230)</f>
        <v>436</v>
      </c>
    </row>
    <row r="232" spans="1:3" ht="61.5" customHeight="1" x14ac:dyDescent="0.35">
      <c r="A232" s="44" t="s">
        <v>231</v>
      </c>
      <c r="B232" s="7" t="s">
        <v>361</v>
      </c>
      <c r="C232" s="27">
        <v>16</v>
      </c>
    </row>
    <row r="233" spans="1:3" ht="61.5" customHeight="1" x14ac:dyDescent="0.3">
      <c r="A233" s="44"/>
      <c r="B233" s="5" t="s">
        <v>9</v>
      </c>
      <c r="C233" s="19">
        <f>C232</f>
        <v>16</v>
      </c>
    </row>
    <row r="234" spans="1:3" ht="42.75" customHeight="1" x14ac:dyDescent="0.35">
      <c r="A234" s="44" t="s">
        <v>232</v>
      </c>
      <c r="B234" s="7" t="s">
        <v>233</v>
      </c>
      <c r="C234" s="27">
        <v>53</v>
      </c>
    </row>
    <row r="235" spans="1:3" ht="42.75" customHeight="1" x14ac:dyDescent="0.35">
      <c r="A235" s="44"/>
      <c r="B235" s="7" t="s">
        <v>358</v>
      </c>
      <c r="C235" s="27">
        <v>22</v>
      </c>
    </row>
    <row r="236" spans="1:3" ht="42.75" customHeight="1" x14ac:dyDescent="0.3">
      <c r="A236" s="44"/>
      <c r="B236" s="5" t="s">
        <v>9</v>
      </c>
      <c r="C236" s="19">
        <f>C234+C235</f>
        <v>75</v>
      </c>
    </row>
    <row r="237" spans="1:3" ht="69.75" x14ac:dyDescent="0.35">
      <c r="A237" s="33" t="s">
        <v>363</v>
      </c>
      <c r="B237" s="4" t="s">
        <v>235</v>
      </c>
      <c r="C237" s="25">
        <v>697</v>
      </c>
    </row>
    <row r="238" spans="1:3" ht="46.5" x14ac:dyDescent="0.35">
      <c r="A238" s="33"/>
      <c r="B238" s="4" t="s">
        <v>236</v>
      </c>
      <c r="C238" s="25">
        <v>198</v>
      </c>
    </row>
    <row r="239" spans="1:3" ht="30" customHeight="1" x14ac:dyDescent="0.35">
      <c r="A239" s="33"/>
      <c r="B239" s="4" t="s">
        <v>252</v>
      </c>
      <c r="C239" s="25">
        <v>240</v>
      </c>
    </row>
    <row r="240" spans="1:3" ht="30" customHeight="1" x14ac:dyDescent="0.35">
      <c r="A240" s="33"/>
      <c r="B240" s="4" t="s">
        <v>263</v>
      </c>
      <c r="C240" s="25">
        <v>249</v>
      </c>
    </row>
    <row r="241" spans="1:3" ht="30" customHeight="1" x14ac:dyDescent="0.35">
      <c r="A241" s="33"/>
      <c r="B241" s="4" t="s">
        <v>273</v>
      </c>
      <c r="C241" s="25">
        <v>280</v>
      </c>
    </row>
    <row r="242" spans="1:3" ht="30" customHeight="1" x14ac:dyDescent="0.35">
      <c r="A242" s="33"/>
      <c r="B242" s="4" t="s">
        <v>286</v>
      </c>
      <c r="C242" s="25">
        <v>310</v>
      </c>
    </row>
    <row r="243" spans="1:3" ht="30" customHeight="1" x14ac:dyDescent="0.35">
      <c r="A243" s="33"/>
      <c r="B243" s="4" t="s">
        <v>299</v>
      </c>
      <c r="C243" s="25">
        <v>300</v>
      </c>
    </row>
    <row r="244" spans="1:3" ht="30" customHeight="1" x14ac:dyDescent="0.35">
      <c r="A244" s="33"/>
      <c r="B244" s="4" t="s">
        <v>308</v>
      </c>
      <c r="C244" s="25">
        <v>270</v>
      </c>
    </row>
    <row r="245" spans="1:3" ht="30" customHeight="1" x14ac:dyDescent="0.35">
      <c r="A245" s="33"/>
      <c r="B245" s="4" t="s">
        <v>314</v>
      </c>
      <c r="C245" s="25">
        <v>200</v>
      </c>
    </row>
    <row r="246" spans="1:3" ht="30" customHeight="1" x14ac:dyDescent="0.35">
      <c r="A246" s="33"/>
      <c r="B246" s="4" t="s">
        <v>322</v>
      </c>
      <c r="C246" s="25">
        <v>240</v>
      </c>
    </row>
    <row r="247" spans="1:3" ht="30" customHeight="1" x14ac:dyDescent="0.35">
      <c r="A247" s="33"/>
      <c r="B247" s="4" t="s">
        <v>334</v>
      </c>
      <c r="C247" s="25">
        <v>257</v>
      </c>
    </row>
    <row r="248" spans="1:3" ht="30" customHeight="1" x14ac:dyDescent="0.35">
      <c r="A248" s="33"/>
      <c r="B248" s="4" t="s">
        <v>345</v>
      </c>
      <c r="C248" s="25">
        <v>280</v>
      </c>
    </row>
    <row r="249" spans="1:3" ht="32.25" customHeight="1" x14ac:dyDescent="0.35">
      <c r="A249" s="33"/>
      <c r="B249" s="4" t="s">
        <v>386</v>
      </c>
      <c r="C249" s="25">
        <v>80</v>
      </c>
    </row>
    <row r="250" spans="1:3" ht="32.25" customHeight="1" x14ac:dyDescent="0.35">
      <c r="A250" s="33"/>
      <c r="B250" s="4" t="s">
        <v>238</v>
      </c>
      <c r="C250" s="25">
        <v>290</v>
      </c>
    </row>
    <row r="251" spans="1:3" s="16" customFormat="1" ht="32.25" customHeight="1" x14ac:dyDescent="0.35">
      <c r="A251" s="33"/>
      <c r="B251" s="4" t="s">
        <v>239</v>
      </c>
      <c r="C251" s="25">
        <v>246</v>
      </c>
    </row>
    <row r="252" spans="1:3" s="16" customFormat="1" ht="32.25" customHeight="1" x14ac:dyDescent="0.35">
      <c r="A252" s="33"/>
      <c r="B252" s="4" t="s">
        <v>240</v>
      </c>
      <c r="C252" s="25">
        <v>10</v>
      </c>
    </row>
    <row r="253" spans="1:3" s="16" customFormat="1" ht="32.25" customHeight="1" x14ac:dyDescent="0.35">
      <c r="A253" s="33"/>
      <c r="B253" s="4" t="s">
        <v>203</v>
      </c>
      <c r="C253" s="25">
        <v>144</v>
      </c>
    </row>
    <row r="254" spans="1:3" s="16" customFormat="1" ht="22.5" x14ac:dyDescent="0.3">
      <c r="A254" s="33"/>
      <c r="B254" s="5" t="s">
        <v>9</v>
      </c>
      <c r="C254" s="3">
        <f>SUM(C237:C253)</f>
        <v>4291</v>
      </c>
    </row>
    <row r="255" spans="1:3" s="16" customFormat="1" ht="56.25" customHeight="1" x14ac:dyDescent="0.35">
      <c r="A255" s="33" t="s">
        <v>241</v>
      </c>
      <c r="B255" s="4" t="s">
        <v>242</v>
      </c>
      <c r="C255" s="25">
        <v>1600</v>
      </c>
    </row>
    <row r="256" spans="1:3" s="16" customFormat="1" ht="29.25" customHeight="1" x14ac:dyDescent="0.35">
      <c r="A256" s="33"/>
      <c r="B256" s="4" t="s">
        <v>243</v>
      </c>
      <c r="C256" s="25">
        <v>140</v>
      </c>
    </row>
    <row r="257" spans="1:3" s="16" customFormat="1" ht="47.25" customHeight="1" x14ac:dyDescent="0.35">
      <c r="A257" s="33"/>
      <c r="B257" s="4" t="s">
        <v>244</v>
      </c>
      <c r="C257" s="25">
        <v>38</v>
      </c>
    </row>
    <row r="258" spans="1:3" s="16" customFormat="1" ht="47.25" customHeight="1" x14ac:dyDescent="0.3">
      <c r="A258" s="33"/>
      <c r="B258" s="5" t="s">
        <v>9</v>
      </c>
      <c r="C258" s="3">
        <f>SUM(C255:C257)</f>
        <v>1778</v>
      </c>
    </row>
    <row r="259" spans="1:3" s="16" customFormat="1" ht="73.5" customHeight="1" x14ac:dyDescent="0.35">
      <c r="A259" s="33" t="s">
        <v>245</v>
      </c>
      <c r="B259" s="4" t="s">
        <v>246</v>
      </c>
      <c r="C259" s="25">
        <v>101</v>
      </c>
    </row>
    <row r="260" spans="1:3" s="16" customFormat="1" ht="65.25" customHeight="1" x14ac:dyDescent="0.3">
      <c r="A260" s="33"/>
      <c r="B260" s="5" t="s">
        <v>9</v>
      </c>
      <c r="C260" s="3">
        <f>C259</f>
        <v>101</v>
      </c>
    </row>
    <row r="261" spans="1:3" s="16" customFormat="1" ht="68.25" customHeight="1" x14ac:dyDescent="0.35">
      <c r="A261" s="46" t="s">
        <v>382</v>
      </c>
      <c r="B261" s="4" t="s">
        <v>383</v>
      </c>
      <c r="C261" s="25">
        <v>13</v>
      </c>
    </row>
    <row r="262" spans="1:3" s="16" customFormat="1" ht="43.5" customHeight="1" x14ac:dyDescent="0.3">
      <c r="A262" s="47"/>
      <c r="B262" s="5" t="s">
        <v>9</v>
      </c>
      <c r="C262" s="3">
        <f>C261</f>
        <v>13</v>
      </c>
    </row>
    <row r="263" spans="1:3" s="16" customFormat="1" ht="74.25" customHeight="1" x14ac:dyDescent="0.35">
      <c r="A263" s="33" t="s">
        <v>247</v>
      </c>
      <c r="B263" s="4" t="s">
        <v>248</v>
      </c>
      <c r="C263" s="25">
        <v>179</v>
      </c>
    </row>
    <row r="264" spans="1:3" s="16" customFormat="1" ht="48.75" customHeight="1" x14ac:dyDescent="0.3">
      <c r="A264" s="33"/>
      <c r="B264" s="5" t="s">
        <v>9</v>
      </c>
      <c r="C264" s="3">
        <f>C263</f>
        <v>179</v>
      </c>
    </row>
    <row r="265" spans="1:3" s="16" customFormat="1" ht="114" customHeight="1" x14ac:dyDescent="0.35">
      <c r="A265" s="33" t="s">
        <v>249</v>
      </c>
      <c r="B265" s="4" t="s">
        <v>250</v>
      </c>
      <c r="C265" s="25">
        <v>50</v>
      </c>
    </row>
    <row r="266" spans="1:3" s="16" customFormat="1" ht="31.5" customHeight="1" x14ac:dyDescent="0.3">
      <c r="A266" s="33"/>
      <c r="B266" s="5" t="s">
        <v>9</v>
      </c>
      <c r="C266" s="3">
        <f>C265</f>
        <v>50</v>
      </c>
    </row>
    <row r="267" spans="1:3" s="16" customFormat="1" ht="15" x14ac:dyDescent="0.25">
      <c r="A267" s="33" t="s">
        <v>251</v>
      </c>
      <c r="B267" s="38" t="s">
        <v>253</v>
      </c>
      <c r="C267" s="43">
        <v>4</v>
      </c>
    </row>
    <row r="268" spans="1:3" s="16" customFormat="1" ht="15" x14ac:dyDescent="0.25">
      <c r="A268" s="33"/>
      <c r="B268" s="35"/>
      <c r="C268" s="37"/>
    </row>
    <row r="269" spans="1:3" s="16" customFormat="1" ht="23.25" x14ac:dyDescent="0.35">
      <c r="A269" s="33"/>
      <c r="B269" s="6" t="s">
        <v>254</v>
      </c>
      <c r="C269" s="26">
        <v>136</v>
      </c>
    </row>
    <row r="270" spans="1:3" ht="23.25" x14ac:dyDescent="0.35">
      <c r="A270" s="33"/>
      <c r="B270" s="6" t="s">
        <v>255</v>
      </c>
      <c r="C270" s="26">
        <v>15</v>
      </c>
    </row>
    <row r="271" spans="1:3" ht="23.25" x14ac:dyDescent="0.35">
      <c r="A271" s="33"/>
      <c r="B271" s="6" t="s">
        <v>256</v>
      </c>
      <c r="C271" s="26">
        <v>82</v>
      </c>
    </row>
    <row r="272" spans="1:3" ht="23.25" x14ac:dyDescent="0.35">
      <c r="A272" s="33"/>
      <c r="B272" s="6" t="s">
        <v>257</v>
      </c>
      <c r="C272" s="26">
        <v>19</v>
      </c>
    </row>
    <row r="273" spans="1:3" ht="23.25" x14ac:dyDescent="0.35">
      <c r="A273" s="33"/>
      <c r="B273" s="6" t="s">
        <v>258</v>
      </c>
      <c r="C273" s="26">
        <v>23</v>
      </c>
    </row>
    <row r="274" spans="1:3" ht="23.25" x14ac:dyDescent="0.35">
      <c r="A274" s="33"/>
      <c r="B274" s="6" t="s">
        <v>259</v>
      </c>
      <c r="C274" s="26">
        <v>54</v>
      </c>
    </row>
    <row r="275" spans="1:3" ht="46.5" customHeight="1" x14ac:dyDescent="0.35">
      <c r="A275" s="33"/>
      <c r="B275" s="6" t="s">
        <v>260</v>
      </c>
      <c r="C275" s="26">
        <v>48</v>
      </c>
    </row>
    <row r="276" spans="1:3" ht="46.5" x14ac:dyDescent="0.35">
      <c r="A276" s="33"/>
      <c r="B276" s="6" t="s">
        <v>261</v>
      </c>
      <c r="C276" s="26">
        <v>38</v>
      </c>
    </row>
    <row r="277" spans="1:3" ht="25.5" customHeight="1" x14ac:dyDescent="0.3">
      <c r="A277" s="33"/>
      <c r="B277" s="5" t="s">
        <v>9</v>
      </c>
      <c r="C277" s="3">
        <f>SUM(C267:C276)</f>
        <v>419</v>
      </c>
    </row>
    <row r="278" spans="1:3" ht="15" x14ac:dyDescent="0.25">
      <c r="A278" s="33" t="s">
        <v>262</v>
      </c>
      <c r="B278" s="34" t="s">
        <v>264</v>
      </c>
      <c r="C278" s="43">
        <f>9+3</f>
        <v>12</v>
      </c>
    </row>
    <row r="279" spans="1:3" ht="15" x14ac:dyDescent="0.25">
      <c r="A279" s="33"/>
      <c r="B279" s="35"/>
      <c r="C279" s="37"/>
    </row>
    <row r="280" spans="1:3" ht="23.25" x14ac:dyDescent="0.35">
      <c r="A280" s="33"/>
      <c r="B280" s="4" t="s">
        <v>265</v>
      </c>
      <c r="C280" s="26">
        <v>60</v>
      </c>
    </row>
    <row r="281" spans="1:3" ht="46.5" x14ac:dyDescent="0.35">
      <c r="A281" s="33"/>
      <c r="B281" s="4" t="s">
        <v>266</v>
      </c>
      <c r="C281" s="26">
        <v>136</v>
      </c>
    </row>
    <row r="282" spans="1:3" ht="30.75" customHeight="1" x14ac:dyDescent="0.35">
      <c r="A282" s="33"/>
      <c r="B282" s="4" t="s">
        <v>267</v>
      </c>
      <c r="C282" s="26">
        <v>73</v>
      </c>
    </row>
    <row r="283" spans="1:3" ht="30.75" customHeight="1" x14ac:dyDescent="0.35">
      <c r="A283" s="33"/>
      <c r="B283" s="4" t="s">
        <v>268</v>
      </c>
      <c r="C283" s="26">
        <v>14</v>
      </c>
    </row>
    <row r="284" spans="1:3" ht="30.75" customHeight="1" x14ac:dyDescent="0.35">
      <c r="A284" s="33"/>
      <c r="B284" s="4" t="s">
        <v>269</v>
      </c>
      <c r="C284" s="26">
        <v>39</v>
      </c>
    </row>
    <row r="285" spans="1:3" s="18" customFormat="1" ht="30.75" customHeight="1" x14ac:dyDescent="0.35">
      <c r="A285" s="33"/>
      <c r="B285" s="6" t="s">
        <v>164</v>
      </c>
      <c r="C285" s="26">
        <v>39</v>
      </c>
    </row>
    <row r="286" spans="1:3" ht="30.75" customHeight="1" x14ac:dyDescent="0.35">
      <c r="A286" s="33"/>
      <c r="B286" s="4" t="s">
        <v>270</v>
      </c>
      <c r="C286" s="26">
        <v>99</v>
      </c>
    </row>
    <row r="287" spans="1:3" ht="30.75" customHeight="1" x14ac:dyDescent="0.35">
      <c r="A287" s="33"/>
      <c r="B287" s="6" t="s">
        <v>271</v>
      </c>
      <c r="C287" s="26">
        <v>40</v>
      </c>
    </row>
    <row r="288" spans="1:3" ht="30.75" customHeight="1" x14ac:dyDescent="0.35">
      <c r="A288" s="33"/>
      <c r="B288" s="6" t="s">
        <v>379</v>
      </c>
      <c r="C288" s="26">
        <v>17</v>
      </c>
    </row>
    <row r="289" spans="1:3" ht="27" customHeight="1" x14ac:dyDescent="0.3">
      <c r="A289" s="33"/>
      <c r="B289" s="5" t="s">
        <v>9</v>
      </c>
      <c r="C289" s="3">
        <f>SUM(C278:C288)</f>
        <v>529</v>
      </c>
    </row>
    <row r="290" spans="1:3" ht="15" x14ac:dyDescent="0.25">
      <c r="A290" s="33" t="s">
        <v>272</v>
      </c>
      <c r="B290" s="34" t="s">
        <v>274</v>
      </c>
      <c r="C290" s="36">
        <v>22</v>
      </c>
    </row>
    <row r="291" spans="1:3" ht="15" x14ac:dyDescent="0.25">
      <c r="A291" s="33"/>
      <c r="B291" s="35"/>
      <c r="C291" s="37"/>
    </row>
    <row r="292" spans="1:3" ht="23.25" x14ac:dyDescent="0.35">
      <c r="A292" s="33"/>
      <c r="B292" s="4" t="s">
        <v>359</v>
      </c>
      <c r="C292" s="25">
        <v>100</v>
      </c>
    </row>
    <row r="293" spans="1:3" ht="23.25" x14ac:dyDescent="0.35">
      <c r="A293" s="33"/>
      <c r="B293" s="4" t="s">
        <v>275</v>
      </c>
      <c r="C293" s="25">
        <v>95</v>
      </c>
    </row>
    <row r="294" spans="1:3" ht="23.25" x14ac:dyDescent="0.35">
      <c r="A294" s="33"/>
      <c r="B294" s="4" t="s">
        <v>276</v>
      </c>
      <c r="C294" s="25">
        <v>19</v>
      </c>
    </row>
    <row r="295" spans="1:3" ht="23.25" x14ac:dyDescent="0.35">
      <c r="A295" s="33"/>
      <c r="B295" s="4" t="s">
        <v>277</v>
      </c>
      <c r="C295" s="25">
        <v>54</v>
      </c>
    </row>
    <row r="296" spans="1:3" ht="23.25" x14ac:dyDescent="0.35">
      <c r="A296" s="33"/>
      <c r="B296" s="4" t="s">
        <v>278</v>
      </c>
      <c r="C296" s="25">
        <v>45</v>
      </c>
    </row>
    <row r="297" spans="1:3" ht="23.25" x14ac:dyDescent="0.35">
      <c r="A297" s="33"/>
      <c r="B297" s="4" t="s">
        <v>279</v>
      </c>
      <c r="C297" s="25">
        <v>43</v>
      </c>
    </row>
    <row r="298" spans="1:3" ht="23.25" x14ac:dyDescent="0.35">
      <c r="A298" s="33"/>
      <c r="B298" s="4" t="s">
        <v>280</v>
      </c>
      <c r="C298" s="25">
        <v>20</v>
      </c>
    </row>
    <row r="299" spans="1:3" ht="23.25" customHeight="1" x14ac:dyDescent="0.35">
      <c r="A299" s="33"/>
      <c r="B299" s="4" t="s">
        <v>281</v>
      </c>
      <c r="C299" s="25">
        <v>55</v>
      </c>
    </row>
    <row r="300" spans="1:3" ht="23.25" x14ac:dyDescent="0.35">
      <c r="A300" s="33"/>
      <c r="B300" s="4" t="s">
        <v>282</v>
      </c>
      <c r="C300" s="25">
        <v>50</v>
      </c>
    </row>
    <row r="301" spans="1:3" ht="23.25" x14ac:dyDescent="0.35">
      <c r="A301" s="33"/>
      <c r="B301" s="4" t="s">
        <v>283</v>
      </c>
      <c r="C301" s="25">
        <v>27</v>
      </c>
    </row>
    <row r="302" spans="1:3" ht="23.25" x14ac:dyDescent="0.35">
      <c r="A302" s="33"/>
      <c r="B302" s="4" t="s">
        <v>284</v>
      </c>
      <c r="C302" s="25">
        <v>29</v>
      </c>
    </row>
    <row r="303" spans="1:3" ht="24.75" customHeight="1" x14ac:dyDescent="0.3">
      <c r="A303" s="33"/>
      <c r="B303" s="5" t="s">
        <v>9</v>
      </c>
      <c r="C303" s="3">
        <f>SUM(C290:C302)</f>
        <v>559</v>
      </c>
    </row>
    <row r="304" spans="1:3" ht="26.25" customHeight="1" x14ac:dyDescent="0.35">
      <c r="A304" s="46" t="s">
        <v>285</v>
      </c>
      <c r="B304" s="8" t="s">
        <v>288</v>
      </c>
      <c r="C304" s="25">
        <v>111</v>
      </c>
    </row>
    <row r="305" spans="1:3" ht="23.25" x14ac:dyDescent="0.35">
      <c r="A305" s="48"/>
      <c r="B305" s="8" t="s">
        <v>289</v>
      </c>
      <c r="C305" s="25">
        <v>33</v>
      </c>
    </row>
    <row r="306" spans="1:3" ht="23.25" x14ac:dyDescent="0.35">
      <c r="A306" s="48"/>
      <c r="B306" s="4" t="s">
        <v>290</v>
      </c>
      <c r="C306" s="25">
        <v>143</v>
      </c>
    </row>
    <row r="307" spans="1:3" ht="23.25" x14ac:dyDescent="0.35">
      <c r="A307" s="48"/>
      <c r="B307" s="8" t="s">
        <v>291</v>
      </c>
      <c r="C307" s="25">
        <v>32</v>
      </c>
    </row>
    <row r="308" spans="1:3" ht="23.25" x14ac:dyDescent="0.35">
      <c r="A308" s="48"/>
      <c r="B308" s="8" t="s">
        <v>292</v>
      </c>
      <c r="C308" s="25">
        <v>42</v>
      </c>
    </row>
    <row r="309" spans="1:3" ht="23.25" x14ac:dyDescent="0.35">
      <c r="A309" s="48"/>
      <c r="B309" s="8" t="s">
        <v>293</v>
      </c>
      <c r="C309" s="25">
        <v>56</v>
      </c>
    </row>
    <row r="310" spans="1:3" ht="23.25" x14ac:dyDescent="0.35">
      <c r="A310" s="48"/>
      <c r="B310" s="8" t="s">
        <v>294</v>
      </c>
      <c r="C310" s="25">
        <v>48</v>
      </c>
    </row>
    <row r="311" spans="1:3" ht="23.25" x14ac:dyDescent="0.35">
      <c r="A311" s="48"/>
      <c r="B311" s="8" t="s">
        <v>295</v>
      </c>
      <c r="C311" s="25">
        <v>53</v>
      </c>
    </row>
    <row r="312" spans="1:3" ht="23.25" x14ac:dyDescent="0.35">
      <c r="A312" s="48"/>
      <c r="B312" s="8" t="s">
        <v>296</v>
      </c>
      <c r="C312" s="25">
        <v>42</v>
      </c>
    </row>
    <row r="313" spans="1:3" ht="23.25" customHeight="1" x14ac:dyDescent="0.35">
      <c r="A313" s="48"/>
      <c r="B313" s="8" t="s">
        <v>297</v>
      </c>
      <c r="C313" s="25">
        <v>83</v>
      </c>
    </row>
    <row r="314" spans="1:3" ht="22.5" customHeight="1" x14ac:dyDescent="0.3">
      <c r="A314" s="47"/>
      <c r="B314" s="5" t="s">
        <v>9</v>
      </c>
      <c r="C314" s="3">
        <f>SUM(C304:C313)</f>
        <v>643</v>
      </c>
    </row>
    <row r="315" spans="1:3" ht="27.75" customHeight="1" x14ac:dyDescent="0.35">
      <c r="A315" s="46" t="s">
        <v>298</v>
      </c>
      <c r="B315" s="6" t="s">
        <v>300</v>
      </c>
      <c r="C315" s="25">
        <v>73</v>
      </c>
    </row>
    <row r="316" spans="1:3" ht="27.75" customHeight="1" x14ac:dyDescent="0.35">
      <c r="A316" s="48"/>
      <c r="B316" s="4" t="s">
        <v>301</v>
      </c>
      <c r="C316" s="25">
        <v>117</v>
      </c>
    </row>
    <row r="317" spans="1:3" ht="27.75" customHeight="1" x14ac:dyDescent="0.35">
      <c r="A317" s="48"/>
      <c r="B317" s="6" t="s">
        <v>303</v>
      </c>
      <c r="C317" s="25">
        <v>71</v>
      </c>
    </row>
    <row r="318" spans="1:3" ht="27.75" customHeight="1" x14ac:dyDescent="0.35">
      <c r="A318" s="48"/>
      <c r="B318" s="6" t="s">
        <v>304</v>
      </c>
      <c r="C318" s="25">
        <v>47</v>
      </c>
    </row>
    <row r="319" spans="1:3" ht="27.75" customHeight="1" x14ac:dyDescent="0.35">
      <c r="A319" s="48"/>
      <c r="B319" s="6" t="s">
        <v>305</v>
      </c>
      <c r="C319" s="25">
        <v>34</v>
      </c>
    </row>
    <row r="320" spans="1:3" ht="27.75" customHeight="1" x14ac:dyDescent="0.35">
      <c r="A320" s="48"/>
      <c r="B320" s="6" t="s">
        <v>306</v>
      </c>
      <c r="C320" s="25">
        <v>47</v>
      </c>
    </row>
    <row r="321" spans="1:3" ht="27.75" customHeight="1" x14ac:dyDescent="0.35">
      <c r="A321" s="48"/>
      <c r="B321" s="8" t="s">
        <v>366</v>
      </c>
      <c r="C321" s="25">
        <v>56</v>
      </c>
    </row>
    <row r="322" spans="1:3" ht="21.75" customHeight="1" x14ac:dyDescent="0.3">
      <c r="A322" s="47"/>
      <c r="B322" s="5" t="s">
        <v>9</v>
      </c>
      <c r="C322" s="3">
        <f>SUM(C315:C321)</f>
        <v>445</v>
      </c>
    </row>
    <row r="323" spans="1:3" ht="15" x14ac:dyDescent="0.25">
      <c r="A323" s="33" t="s">
        <v>307</v>
      </c>
      <c r="B323" s="34" t="s">
        <v>309</v>
      </c>
      <c r="C323" s="36">
        <v>117</v>
      </c>
    </row>
    <row r="324" spans="1:3" ht="15" x14ac:dyDescent="0.25">
      <c r="A324" s="33"/>
      <c r="B324" s="35"/>
      <c r="C324" s="37"/>
    </row>
    <row r="325" spans="1:3" ht="25.5" customHeight="1" x14ac:dyDescent="0.35">
      <c r="A325" s="33"/>
      <c r="B325" s="4" t="s">
        <v>310</v>
      </c>
      <c r="C325" s="25">
        <v>49</v>
      </c>
    </row>
    <row r="326" spans="1:3" ht="23.25" x14ac:dyDescent="0.35">
      <c r="A326" s="33"/>
      <c r="B326" s="4" t="s">
        <v>311</v>
      </c>
      <c r="C326" s="25">
        <v>19</v>
      </c>
    </row>
    <row r="327" spans="1:3" ht="23.25" x14ac:dyDescent="0.35">
      <c r="A327" s="33"/>
      <c r="B327" s="4" t="s">
        <v>312</v>
      </c>
      <c r="C327" s="25">
        <v>32</v>
      </c>
    </row>
    <row r="328" spans="1:3" ht="26.25" customHeight="1" x14ac:dyDescent="0.35">
      <c r="A328" s="33"/>
      <c r="B328" s="8" t="s">
        <v>365</v>
      </c>
      <c r="C328" s="25">
        <v>43</v>
      </c>
    </row>
    <row r="329" spans="1:3" ht="26.25" customHeight="1" x14ac:dyDescent="0.3">
      <c r="A329" s="33"/>
      <c r="B329" s="5" t="s">
        <v>9</v>
      </c>
      <c r="C329" s="3">
        <f>SUM(C323:C328)</f>
        <v>260</v>
      </c>
    </row>
    <row r="330" spans="1:3" ht="26.25" customHeight="1" x14ac:dyDescent="0.35">
      <c r="A330" s="46" t="s">
        <v>313</v>
      </c>
      <c r="B330" s="4" t="s">
        <v>316</v>
      </c>
      <c r="C330" s="25">
        <v>107</v>
      </c>
    </row>
    <row r="331" spans="1:3" ht="23.25" x14ac:dyDescent="0.35">
      <c r="A331" s="48"/>
      <c r="B331" s="6" t="s">
        <v>317</v>
      </c>
      <c r="C331" s="25">
        <v>11</v>
      </c>
    </row>
    <row r="332" spans="1:3" ht="23.25" x14ac:dyDescent="0.35">
      <c r="A332" s="48"/>
      <c r="B332" s="6" t="s">
        <v>318</v>
      </c>
      <c r="C332" s="25">
        <v>38</v>
      </c>
    </row>
    <row r="333" spans="1:3" s="18" customFormat="1" ht="46.5" x14ac:dyDescent="0.35">
      <c r="A333" s="48"/>
      <c r="B333" s="6" t="s">
        <v>165</v>
      </c>
      <c r="C333" s="26">
        <v>22</v>
      </c>
    </row>
    <row r="334" spans="1:3" ht="23.25" x14ac:dyDescent="0.35">
      <c r="A334" s="48"/>
      <c r="B334" s="6" t="s">
        <v>319</v>
      </c>
      <c r="C334" s="25">
        <v>115</v>
      </c>
    </row>
    <row r="335" spans="1:3" ht="23.25" x14ac:dyDescent="0.35">
      <c r="A335" s="48"/>
      <c r="B335" s="6" t="s">
        <v>320</v>
      </c>
      <c r="C335" s="25">
        <v>38</v>
      </c>
    </row>
    <row r="336" spans="1:3" ht="25.5" customHeight="1" x14ac:dyDescent="0.3">
      <c r="A336" s="47"/>
      <c r="B336" s="5" t="s">
        <v>9</v>
      </c>
      <c r="C336" s="3">
        <f>SUM(C330:C335)</f>
        <v>331</v>
      </c>
    </row>
    <row r="337" spans="1:3" ht="15" x14ac:dyDescent="0.25">
      <c r="A337" s="33" t="s">
        <v>321</v>
      </c>
      <c r="B337" s="39" t="s">
        <v>323</v>
      </c>
      <c r="C337" s="36">
        <v>16</v>
      </c>
    </row>
    <row r="338" spans="1:3" ht="18.75" customHeight="1" x14ac:dyDescent="0.25">
      <c r="A338" s="33"/>
      <c r="B338" s="35"/>
      <c r="C338" s="37"/>
    </row>
    <row r="339" spans="1:3" ht="23.25" x14ac:dyDescent="0.35">
      <c r="A339" s="33"/>
      <c r="B339" s="6" t="s">
        <v>265</v>
      </c>
      <c r="C339" s="25">
        <v>91</v>
      </c>
    </row>
    <row r="340" spans="1:3" ht="23.25" x14ac:dyDescent="0.35">
      <c r="A340" s="33"/>
      <c r="B340" s="4" t="s">
        <v>324</v>
      </c>
      <c r="C340" s="25">
        <v>97</v>
      </c>
    </row>
    <row r="341" spans="1:3" ht="23.25" x14ac:dyDescent="0.35">
      <c r="A341" s="33"/>
      <c r="B341" s="6" t="s">
        <v>325</v>
      </c>
      <c r="C341" s="25">
        <v>52</v>
      </c>
    </row>
    <row r="342" spans="1:3" ht="23.25" x14ac:dyDescent="0.35">
      <c r="A342" s="33"/>
      <c r="B342" s="6" t="s">
        <v>326</v>
      </c>
      <c r="C342" s="25">
        <v>29</v>
      </c>
    </row>
    <row r="343" spans="1:3" ht="23.25" x14ac:dyDescent="0.35">
      <c r="A343" s="33"/>
      <c r="B343" s="6" t="s">
        <v>327</v>
      </c>
      <c r="C343" s="25">
        <f>64-8</f>
        <v>56</v>
      </c>
    </row>
    <row r="344" spans="1:3" ht="23.25" x14ac:dyDescent="0.35">
      <c r="A344" s="33"/>
      <c r="B344" s="6" t="s">
        <v>328</v>
      </c>
      <c r="C344" s="25">
        <v>39</v>
      </c>
    </row>
    <row r="345" spans="1:3" ht="23.25" customHeight="1" x14ac:dyDescent="0.35">
      <c r="A345" s="33"/>
      <c r="B345" s="6" t="s">
        <v>329</v>
      </c>
      <c r="C345" s="25">
        <f>40+1+8</f>
        <v>49</v>
      </c>
    </row>
    <row r="346" spans="1:3" ht="23.25" customHeight="1" x14ac:dyDescent="0.35">
      <c r="A346" s="33"/>
      <c r="B346" s="6" t="s">
        <v>330</v>
      </c>
      <c r="C346" s="25">
        <v>44</v>
      </c>
    </row>
    <row r="347" spans="1:3" ht="23.25" customHeight="1" x14ac:dyDescent="0.35">
      <c r="A347" s="33"/>
      <c r="B347" s="6" t="s">
        <v>331</v>
      </c>
      <c r="C347" s="25">
        <v>41</v>
      </c>
    </row>
    <row r="348" spans="1:3" ht="23.25" customHeight="1" x14ac:dyDescent="0.35">
      <c r="A348" s="33"/>
      <c r="B348" s="6" t="s">
        <v>332</v>
      </c>
      <c r="C348" s="25">
        <v>50</v>
      </c>
    </row>
    <row r="349" spans="1:3" ht="21" customHeight="1" x14ac:dyDescent="0.3">
      <c r="A349" s="33"/>
      <c r="B349" s="5" t="s">
        <v>9</v>
      </c>
      <c r="C349" s="3">
        <f>SUM(C337:C348)</f>
        <v>564</v>
      </c>
    </row>
    <row r="350" spans="1:3" ht="15" x14ac:dyDescent="0.25">
      <c r="A350" s="33" t="s">
        <v>333</v>
      </c>
      <c r="B350" s="38" t="s">
        <v>335</v>
      </c>
      <c r="C350" s="36">
        <v>5</v>
      </c>
    </row>
    <row r="351" spans="1:3" ht="15" x14ac:dyDescent="0.25">
      <c r="A351" s="33"/>
      <c r="B351" s="35"/>
      <c r="C351" s="37"/>
    </row>
    <row r="352" spans="1:3" ht="23.25" x14ac:dyDescent="0.35">
      <c r="A352" s="33"/>
      <c r="B352" s="6" t="s">
        <v>336</v>
      </c>
      <c r="C352" s="25">
        <v>37</v>
      </c>
    </row>
    <row r="353" spans="1:3" ht="23.25" x14ac:dyDescent="0.35">
      <c r="A353" s="33"/>
      <c r="B353" s="4" t="s">
        <v>337</v>
      </c>
      <c r="C353" s="25">
        <v>144</v>
      </c>
    </row>
    <row r="354" spans="1:3" ht="23.25" x14ac:dyDescent="0.35">
      <c r="A354" s="33"/>
      <c r="B354" s="6" t="s">
        <v>338</v>
      </c>
      <c r="C354" s="25">
        <v>14</v>
      </c>
    </row>
    <row r="355" spans="1:3" ht="23.25" x14ac:dyDescent="0.35">
      <c r="A355" s="33"/>
      <c r="B355" s="6" t="s">
        <v>339</v>
      </c>
      <c r="C355" s="25">
        <v>29</v>
      </c>
    </row>
    <row r="356" spans="1:3" ht="23.25" x14ac:dyDescent="0.35">
      <c r="A356" s="33"/>
      <c r="B356" s="6" t="s">
        <v>340</v>
      </c>
      <c r="C356" s="25">
        <v>39</v>
      </c>
    </row>
    <row r="357" spans="1:3" ht="23.25" x14ac:dyDescent="0.35">
      <c r="A357" s="33"/>
      <c r="B357" s="6" t="s">
        <v>341</v>
      </c>
      <c r="C357" s="25">
        <v>43</v>
      </c>
    </row>
    <row r="358" spans="1:3" ht="32.25" customHeight="1" x14ac:dyDescent="0.35">
      <c r="A358" s="33"/>
      <c r="B358" s="6" t="s">
        <v>342</v>
      </c>
      <c r="C358" s="25">
        <v>42</v>
      </c>
    </row>
    <row r="359" spans="1:3" ht="54.75" customHeight="1" x14ac:dyDescent="0.35">
      <c r="A359" s="33"/>
      <c r="B359" s="6" t="s">
        <v>343</v>
      </c>
      <c r="C359" s="25">
        <v>41</v>
      </c>
    </row>
    <row r="360" spans="1:3" ht="32.25" customHeight="1" x14ac:dyDescent="0.3">
      <c r="A360" s="33"/>
      <c r="B360" s="5" t="s">
        <v>9</v>
      </c>
      <c r="C360" s="3">
        <f>SUM(C350:C359)</f>
        <v>394</v>
      </c>
    </row>
    <row r="361" spans="1:3" ht="15" x14ac:dyDescent="0.25">
      <c r="A361" s="33" t="s">
        <v>344</v>
      </c>
      <c r="B361" s="38" t="s">
        <v>346</v>
      </c>
      <c r="C361" s="36">
        <v>13</v>
      </c>
    </row>
    <row r="362" spans="1:3" ht="15" x14ac:dyDescent="0.25">
      <c r="A362" s="33"/>
      <c r="B362" s="35"/>
      <c r="C362" s="37"/>
    </row>
    <row r="363" spans="1:3" ht="23.25" x14ac:dyDescent="0.35">
      <c r="A363" s="33"/>
      <c r="B363" s="4" t="s">
        <v>347</v>
      </c>
      <c r="C363" s="25">
        <f>125+35</f>
        <v>160</v>
      </c>
    </row>
    <row r="364" spans="1:3" ht="23.25" x14ac:dyDescent="0.35">
      <c r="A364" s="33"/>
      <c r="B364" s="6" t="s">
        <v>348</v>
      </c>
      <c r="C364" s="25">
        <v>6</v>
      </c>
    </row>
    <row r="365" spans="1:3" ht="23.25" x14ac:dyDescent="0.35">
      <c r="A365" s="33"/>
      <c r="B365" s="6" t="s">
        <v>349</v>
      </c>
      <c r="C365" s="25">
        <v>53</v>
      </c>
    </row>
    <row r="366" spans="1:3" ht="23.25" x14ac:dyDescent="0.35">
      <c r="A366" s="33"/>
      <c r="B366" s="6" t="s">
        <v>350</v>
      </c>
      <c r="C366" s="25">
        <v>53</v>
      </c>
    </row>
    <row r="367" spans="1:3" ht="23.25" x14ac:dyDescent="0.35">
      <c r="A367" s="33"/>
      <c r="B367" s="6" t="s">
        <v>351</v>
      </c>
      <c r="C367" s="25">
        <v>57</v>
      </c>
    </row>
    <row r="368" spans="1:3" ht="23.25" x14ac:dyDescent="0.35">
      <c r="A368" s="33"/>
      <c r="B368" s="6" t="s">
        <v>352</v>
      </c>
      <c r="C368" s="25">
        <v>48</v>
      </c>
    </row>
    <row r="369" spans="1:3" ht="23.25" x14ac:dyDescent="0.35">
      <c r="A369" s="33"/>
      <c r="B369" s="6" t="s">
        <v>353</v>
      </c>
      <c r="C369" s="25">
        <v>47</v>
      </c>
    </row>
    <row r="370" spans="1:3" s="18" customFormat="1" ht="26.25" customHeight="1" x14ac:dyDescent="0.35">
      <c r="A370" s="33"/>
      <c r="B370" s="6" t="s">
        <v>163</v>
      </c>
      <c r="C370" s="26">
        <v>21</v>
      </c>
    </row>
    <row r="371" spans="1:3" s="18" customFormat="1" ht="46.5" x14ac:dyDescent="0.35">
      <c r="A371" s="33"/>
      <c r="B371" s="6" t="s">
        <v>168</v>
      </c>
      <c r="C371" s="26">
        <v>18</v>
      </c>
    </row>
    <row r="372" spans="1:3" ht="23.25" x14ac:dyDescent="0.35">
      <c r="A372" s="33"/>
      <c r="B372" s="6" t="s">
        <v>354</v>
      </c>
      <c r="C372" s="25">
        <v>42</v>
      </c>
    </row>
    <row r="373" spans="1:3" ht="28.5" customHeight="1" x14ac:dyDescent="0.35">
      <c r="A373" s="33"/>
      <c r="B373" s="6" t="s">
        <v>315</v>
      </c>
      <c r="C373" s="25">
        <v>5</v>
      </c>
    </row>
    <row r="374" spans="1:3" ht="22.5" x14ac:dyDescent="0.3">
      <c r="A374" s="33"/>
      <c r="B374" s="5" t="s">
        <v>9</v>
      </c>
      <c r="C374" s="3">
        <f>SUM(C361:C373)</f>
        <v>523</v>
      </c>
    </row>
    <row r="375" spans="1:3" ht="23.25" customHeight="1" x14ac:dyDescent="0.35">
      <c r="A375" s="32" t="s">
        <v>355</v>
      </c>
      <c r="B375" s="32"/>
      <c r="C375" s="32"/>
    </row>
    <row r="378" spans="1:3" ht="23.25" x14ac:dyDescent="0.35">
      <c r="A378" s="15" t="s">
        <v>356</v>
      </c>
      <c r="B378" s="1"/>
      <c r="C378" s="1" t="s">
        <v>357</v>
      </c>
    </row>
    <row r="383" spans="1:3" s="16" customFormat="1" x14ac:dyDescent="0.3">
      <c r="A383" s="20"/>
      <c r="B383" s="21"/>
      <c r="C383" s="22"/>
    </row>
    <row r="384" spans="1:3" s="16" customFormat="1" x14ac:dyDescent="0.3">
      <c r="A384" s="20"/>
      <c r="B384" s="21"/>
      <c r="C384" s="22"/>
    </row>
    <row r="385" spans="1:3" s="16" customFormat="1" x14ac:dyDescent="0.3">
      <c r="A385" s="20"/>
      <c r="B385" s="21"/>
      <c r="C385" s="22"/>
    </row>
    <row r="386" spans="1:3" s="16" customFormat="1" x14ac:dyDescent="0.3">
      <c r="A386" s="20"/>
      <c r="B386" s="21"/>
      <c r="C386" s="22"/>
    </row>
    <row r="387" spans="1:3" s="16" customFormat="1" x14ac:dyDescent="0.3">
      <c r="A387" s="20"/>
      <c r="B387" s="21"/>
      <c r="C387" s="22"/>
    </row>
    <row r="388" spans="1:3" s="16" customFormat="1" x14ac:dyDescent="0.3">
      <c r="A388" s="20"/>
      <c r="B388" s="21"/>
      <c r="C388" s="22"/>
    </row>
    <row r="389" spans="1:3" s="16" customFormat="1" x14ac:dyDescent="0.3">
      <c r="A389" s="20"/>
      <c r="B389" s="21"/>
      <c r="C389" s="22"/>
    </row>
    <row r="390" spans="1:3" s="16" customFormat="1" x14ac:dyDescent="0.3">
      <c r="A390" s="20"/>
      <c r="B390" s="21"/>
      <c r="C390" s="22"/>
    </row>
    <row r="391" spans="1:3" s="16" customFormat="1" x14ac:dyDescent="0.3">
      <c r="A391" s="20"/>
      <c r="B391" s="21"/>
      <c r="C391" s="22"/>
    </row>
    <row r="392" spans="1:3" s="16" customFormat="1" x14ac:dyDescent="0.3">
      <c r="A392" s="20"/>
      <c r="B392" s="21"/>
      <c r="C392" s="22"/>
    </row>
    <row r="393" spans="1:3" s="16" customFormat="1" x14ac:dyDescent="0.3">
      <c r="A393" s="20"/>
      <c r="B393" s="21"/>
      <c r="C393" s="22"/>
    </row>
    <row r="394" spans="1:3" s="16" customFormat="1" x14ac:dyDescent="0.3">
      <c r="A394" s="20"/>
      <c r="B394" s="21"/>
      <c r="C394" s="22"/>
    </row>
    <row r="395" spans="1:3" s="16" customFormat="1" x14ac:dyDescent="0.3">
      <c r="A395" s="20"/>
      <c r="B395" s="21"/>
      <c r="C395" s="22"/>
    </row>
    <row r="396" spans="1:3" s="16" customFormat="1" x14ac:dyDescent="0.3">
      <c r="A396" s="20"/>
      <c r="B396" s="21"/>
      <c r="C396" s="22"/>
    </row>
    <row r="397" spans="1:3" s="16" customFormat="1" x14ac:dyDescent="0.3">
      <c r="A397" s="20"/>
      <c r="B397" s="21"/>
      <c r="C397" s="22"/>
    </row>
    <row r="398" spans="1:3" s="16" customFormat="1" x14ac:dyDescent="0.3">
      <c r="A398" s="20"/>
      <c r="B398" s="21"/>
      <c r="C398" s="22"/>
    </row>
    <row r="399" spans="1:3" s="16" customFormat="1" x14ac:dyDescent="0.3">
      <c r="A399" s="20"/>
      <c r="B399" s="21"/>
      <c r="C399" s="22"/>
    </row>
    <row r="400" spans="1:3" s="16" customFormat="1" x14ac:dyDescent="0.3">
      <c r="A400" s="20"/>
      <c r="B400" s="21"/>
      <c r="C400" s="22"/>
    </row>
    <row r="401" spans="1:3" s="16" customFormat="1" x14ac:dyDescent="0.3">
      <c r="A401" s="20"/>
      <c r="B401" s="21"/>
      <c r="C401" s="22"/>
    </row>
    <row r="402" spans="1:3" s="16" customFormat="1" x14ac:dyDescent="0.3">
      <c r="A402" s="20"/>
      <c r="B402" s="21"/>
      <c r="C402" s="22"/>
    </row>
  </sheetData>
  <mergeCells count="46">
    <mergeCell ref="A375:C375"/>
    <mergeCell ref="A350:A360"/>
    <mergeCell ref="B350:B351"/>
    <mergeCell ref="C350:C351"/>
    <mergeCell ref="A361:A374"/>
    <mergeCell ref="B361:B362"/>
    <mergeCell ref="C361:C362"/>
    <mergeCell ref="A337:A349"/>
    <mergeCell ref="B337:B338"/>
    <mergeCell ref="C337:C338"/>
    <mergeCell ref="A290:A303"/>
    <mergeCell ref="B290:B291"/>
    <mergeCell ref="C290:C291"/>
    <mergeCell ref="A323:A329"/>
    <mergeCell ref="B323:B324"/>
    <mergeCell ref="C323:C324"/>
    <mergeCell ref="A330:A336"/>
    <mergeCell ref="A315:A322"/>
    <mergeCell ref="A304:A314"/>
    <mergeCell ref="A278:A289"/>
    <mergeCell ref="B278:B279"/>
    <mergeCell ref="C278:C279"/>
    <mergeCell ref="A227:A231"/>
    <mergeCell ref="A232:A233"/>
    <mergeCell ref="A234:A236"/>
    <mergeCell ref="A237:A254"/>
    <mergeCell ref="A255:A258"/>
    <mergeCell ref="A259:A260"/>
    <mergeCell ref="A263:A264"/>
    <mergeCell ref="A265:A266"/>
    <mergeCell ref="A267:A277"/>
    <mergeCell ref="B267:B268"/>
    <mergeCell ref="C267:C268"/>
    <mergeCell ref="A261:A262"/>
    <mergeCell ref="A223:A226"/>
    <mergeCell ref="C1:C2"/>
    <mergeCell ref="A6:C6"/>
    <mergeCell ref="A9:A12"/>
    <mergeCell ref="A13:A47"/>
    <mergeCell ref="A48:A57"/>
    <mergeCell ref="A58:A124"/>
    <mergeCell ref="A125:A194"/>
    <mergeCell ref="A195:A202"/>
    <mergeCell ref="A203:A204"/>
    <mergeCell ref="A205:A207"/>
    <mergeCell ref="A208:A222"/>
  </mergeCells>
  <pageMargins left="0.39370078740157483" right="0.39370078740157483" top="0.59055118110236227" bottom="0.59055118110236227" header="0.31496062992125984" footer="0.11811023622047245"/>
  <pageSetup paperSize="9" scale="60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2023</vt:lpstr>
      <vt:lpstr>2025</vt:lpstr>
      <vt:lpstr>'2023'!Заголовки_для_печати</vt:lpstr>
      <vt:lpstr>'2025'!Заголовки_для_печати</vt:lpstr>
      <vt:lpstr>'2023'!Область_печати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Г. Сошко</dc:creator>
  <cp:lastModifiedBy>Марина Г. Сошко</cp:lastModifiedBy>
  <cp:lastPrinted>2025-01-13T13:51:04Z</cp:lastPrinted>
  <dcterms:created xsi:type="dcterms:W3CDTF">2022-07-15T05:55:14Z</dcterms:created>
  <dcterms:modified xsi:type="dcterms:W3CDTF">2025-01-14T13:20:56Z</dcterms:modified>
</cp:coreProperties>
</file>