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yna.Diakovska\Desktop\Рішення ЗАХИСНИКИ І ТУРБОТА\"/>
    </mc:Choice>
  </mc:AlternateContent>
  <bookViews>
    <workbookView xWindow="0" yWindow="0" windowWidth="27720" windowHeight="12075" tabRatio="507"/>
  </bookViews>
  <sheets>
    <sheet name="Нова 2" sheetId="3" r:id="rId1"/>
  </sheets>
  <definedNames>
    <definedName name="_xlnm.Print_Area" localSheetId="0">'Нова 2'!$A$1:$L$59</definedName>
  </definedNames>
  <calcPr calcId="152511" refMode="R1C1"/>
</workbook>
</file>

<file path=xl/calcChain.xml><?xml version="1.0" encoding="utf-8"?>
<calcChain xmlns="http://schemas.openxmlformats.org/spreadsheetml/2006/main">
  <c r="L45" i="3" l="1"/>
  <c r="L34" i="3" l="1"/>
  <c r="K34" i="3"/>
  <c r="J34" i="3"/>
  <c r="H35" i="3"/>
  <c r="H32" i="3" s="1"/>
  <c r="H36" i="3"/>
  <c r="H33" i="3" s="1"/>
  <c r="K36" i="3"/>
  <c r="H37" i="3"/>
  <c r="H34" i="3" s="1"/>
  <c r="H31" i="3" l="1"/>
  <c r="K12" i="3"/>
  <c r="K45" i="3"/>
  <c r="H42" i="3"/>
  <c r="H43" i="3"/>
  <c r="H44" i="3"/>
  <c r="H47" i="3"/>
  <c r="H46" i="3"/>
  <c r="H45" i="3"/>
  <c r="J26" i="3"/>
  <c r="J25" i="3"/>
  <c r="H24" i="3"/>
  <c r="J24" i="3" s="1"/>
  <c r="D24" i="3"/>
  <c r="F24" i="3"/>
  <c r="D17" i="3"/>
  <c r="D16" i="3"/>
  <c r="I12" i="3"/>
  <c r="F12" i="3"/>
  <c r="H55" i="3"/>
  <c r="H54" i="3"/>
  <c r="H53" i="3"/>
  <c r="D12" i="3" l="1"/>
  <c r="H51" i="3"/>
  <c r="H41" i="3"/>
</calcChain>
</file>

<file path=xl/sharedStrings.xml><?xml version="1.0" encoding="utf-8"?>
<sst xmlns="http://schemas.openxmlformats.org/spreadsheetml/2006/main" count="64" uniqueCount="57">
  <si>
    <t>Всього:</t>
  </si>
  <si>
    <t>Бюджет 
міста Києва</t>
  </si>
  <si>
    <t>«</t>
  </si>
  <si>
    <t>Всього</t>
  </si>
  <si>
    <t>у тому числі за джерелами:</t>
  </si>
  <si>
    <t>державний бюджет</t>
  </si>
  <si>
    <t>бюджет міста Києва</t>
  </si>
  <si>
    <t>інші джерела</t>
  </si>
  <si>
    <t>Обсяг коштів, які пропонується залучити на виконання програми</t>
  </si>
  <si>
    <t>Роки</t>
  </si>
  <si>
    <t>Обсяг ресурсів, усього, у тому числі:</t>
  </si>
  <si>
    <t>бюджет м. Києва</t>
  </si>
  <si>
    <t>кошти інших джерел</t>
  </si>
  <si>
    <t>Зміни</t>
  </si>
  <si>
    <t xml:space="preserve">ЗАТВЕРДЖЕНО </t>
  </si>
  <si>
    <t>рішення Київської міської ради</t>
  </si>
  <si>
    <t>Київський міський голова</t>
  </si>
  <si>
    <t>Показник ефективності</t>
  </si>
  <si>
    <t xml:space="preserve">Обсяги фінансових ресурсів, необхідних для реалізації програми                                                                                          </t>
  </si>
  <si>
    <t xml:space="preserve">Департамент соціальної політики виконавчого органу Київської міської ради (Київської міської державної  адміністрації);  районні в місті Києві державні адміністрації </t>
  </si>
  <si>
    <t>№ ________</t>
  </si>
  <si>
    <r>
      <t>Показник витрат,</t>
    </r>
    <r>
      <rPr>
        <sz val="12"/>
        <rFont val="Times New Roman"/>
        <family val="1"/>
        <charset val="204"/>
      </rPr>
      <t xml:space="preserve"> тис. грн</t>
    </r>
  </si>
  <si>
    <r>
      <t xml:space="preserve">                                                                              </t>
    </r>
    <r>
      <rPr>
        <sz val="16"/>
        <rFont val="Times New Roman"/>
        <family val="1"/>
        <charset val="204"/>
      </rPr>
      <t xml:space="preserve"> Віталій КЛИЧКО</t>
    </r>
  </si>
  <si>
    <t>5. Позицію «Разом по Програмі» викласти в такій редакції:</t>
  </si>
  <si>
    <t>від ___________________________</t>
  </si>
  <si>
    <t>8.1</t>
  </si>
  <si>
    <t>8.2</t>
  </si>
  <si>
    <t>8.3</t>
  </si>
  <si>
    <t>Всього, тис. грн</t>
  </si>
  <si>
    <t>у тому числі за роками, тис. грн</t>
  </si>
  <si>
    <t>тис. грн</t>
  </si>
  <si>
    <t>Усього витрат на виконання програми, тис. грн</t>
  </si>
  <si>
    <t xml:space="preserve"> середня вартість об’єкта,
 тис. грн </t>
  </si>
  <si>
    <t xml:space="preserve"> до міської цільової програми «Турбота. Назустріч киянам» на 2022–2024 роки, затвердженої рішенням Київської міської ради від 07 жовтня 2021 року № 2726/2767</t>
  </si>
  <si>
    <t>1. Позицію 8 розділу 1 «Паспорт міської цільової програми «Турбота. Назустріч киянам» на 2022–2024 роки» викласти в такій редакції:</t>
  </si>
  <si>
    <t>».</t>
  </si>
  <si>
    <t>2. Таблицю  розділу IV «Обґрунтування шляхів і засобів розв’язання проблеми, обсягів і джерел фінансування, строки виконання Програми» викласти в такій редакції:</t>
  </si>
  <si>
    <t xml:space="preserve">               ».</t>
  </si>
  <si>
    <t>3. У завданні  1 «Підвищення ефективності функціонування системи соціальної допомоги» «Підвищення соціальної захищеності мешканців» переліку завдань і заходів  міської цільової програми «Турбота. Назустріч киянам» на 2022–2024 роки (таблиці 1):</t>
  </si>
  <si>
    <t>Разом - 
в т. ч.</t>
  </si>
  <si>
    <t>4. У завданні  2 «Підвищення  забезпеченості соціальною інфраструктурою» «Підвищення соціальної захищеності мешканців» переліку завдань і заходів  міської цільової програми «Турбота. Назустріч киянам» на 2022–2024 роки (таблиці 1) позицію 1 викласти в такій редакції:</t>
  </si>
  <si>
    <t>1. Створення мережі закладів з надання соціальних і реабілітаційних послуг для осіб з інвалідністю. Будівництво найпростіших укриттів цивільної оборони та інженерних мереж на території закладів соціального захисту</t>
  </si>
  <si>
    <t>2022–2023</t>
  </si>
  <si>
    <t>Бюджет міста Києва</t>
  </si>
  <si>
    <t xml:space="preserve">Кількість об’єктів, од.    </t>
  </si>
  <si>
    <t>Показник продукту</t>
  </si>
  <si>
    <r>
      <t>Показник якості</t>
    </r>
    <r>
      <rPr>
        <sz val="12"/>
        <rFont val="Times New Roman"/>
        <family val="1"/>
        <charset val="204"/>
      </rPr>
      <t xml:space="preserve">
Рівень виконання заходу, %</t>
    </r>
  </si>
  <si>
    <t>2022-2024</t>
  </si>
  <si>
    <t>Разом: 
в т.ч.</t>
  </si>
  <si>
    <r>
      <rPr>
        <b/>
        <sz val="12"/>
        <rFont val="Times New Roman"/>
        <family val="1"/>
        <charset val="204"/>
      </rPr>
      <t xml:space="preserve">Показник витрат, </t>
    </r>
    <r>
      <rPr>
        <sz val="12"/>
        <rFont val="Times New Roman"/>
        <family val="1"/>
        <charset val="204"/>
      </rPr>
      <t xml:space="preserve">
тис. грн</t>
    </r>
  </si>
  <si>
    <t>3.1. Позицію 29 викласти в такій редакції:</t>
  </si>
  <si>
    <t>Департамент соціальної політики виконавчого органу Київської міської ради (Київської міської державної адміністрації);
Департамент освіти і науки виконавчого органу Київської міської ради
(Київської міської державної адміністрації); 
районні в місті Києві державні адміністрації</t>
  </si>
  <si>
    <r>
      <t xml:space="preserve">Показники продукту    </t>
    </r>
    <r>
      <rPr>
        <sz val="12"/>
        <rFont val="Times New Roman"/>
        <family val="1"/>
        <charset val="204"/>
      </rPr>
      <t>Кількість одержувачів, осіб</t>
    </r>
  </si>
  <si>
    <r>
      <t xml:space="preserve">Показник якості          
</t>
    </r>
    <r>
      <rPr>
        <sz val="12"/>
        <rFont val="Times New Roman"/>
        <family val="1"/>
        <charset val="204"/>
      </rPr>
      <t>Рівень забезпечених дітей компенсацією, %</t>
    </r>
  </si>
  <si>
    <r>
      <t xml:space="preserve">Показник ефективності </t>
    </r>
    <r>
      <rPr>
        <sz val="12"/>
        <rFont val="Times New Roman"/>
        <family val="1"/>
        <charset val="204"/>
      </rPr>
      <t xml:space="preserve">Середній розмір компенсації на 1 дитину,  грн/рік   </t>
    </r>
  </si>
  <si>
    <t>РАЗОМ ПО ПРОГРАМІ: 12 246 602,8 тис. грн,  в  т. ч.:  кошти бюджету м. Києва – 12 244 786,2 тис. грн, кошти інших джерел –      1 816,6 тис. грн</t>
  </si>
  <si>
    <t>29. Забезпечення виплати компенсації за харчування дітей пільгових категорій, які навчаються у комунальних закладах загальної середньої та дошкільної освіти міста Києва, право безоплатного/пільгового харчування для яких установлено законами України та іншими нормативно-правовими актами.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</si>
</sst>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.0"/>
    <numFmt numFmtId="166" formatCode="_-* #,##0.0\ _₴_-;\-* #,##0.0\ _₴_-;_-* &quot;-&quot;??\ _₴_-;_-@_-"/>
    <numFmt numFmtId="167" formatCode="_-* #,##0.0_-;\-* #,##0.0_-;_-* &quot;-&quot;??_-;_-@_-"/>
    <numFmt numFmtId="168" formatCode="_-* #,##0.0\ _₴_-;\-* #,##0.0\ _₴_-;_-* &quot;-&quot;?\ _₴_-;_-@_-"/>
    <numFmt numFmtId="169" formatCode="_-* #,##0_-;\-* #,##0_-;_-* &quot;-&quot;??_-;_-@_-"/>
  </numFmts>
  <fonts count="14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57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179">
    <xf numFmtId="0" fontId="0" fillId="0" borderId="0" xfId="0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166" fontId="11" fillId="0" borderId="0" xfId="23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0" borderId="0" xfId="0" applyFont="1" applyFill="1" applyAlignment="1"/>
    <xf numFmtId="0" fontId="10" fillId="0" borderId="0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166" fontId="11" fillId="0" borderId="0" xfId="23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168" fontId="7" fillId="0" borderId="4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167" fontId="7" fillId="0" borderId="4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167" fontId="7" fillId="0" borderId="4" xfId="23" applyNumberFormat="1" applyFont="1" applyFill="1" applyBorder="1" applyAlignment="1">
      <alignment vertical="center" wrapText="1"/>
    </xf>
    <xf numFmtId="167" fontId="7" fillId="0" borderId="6" xfId="23" applyNumberFormat="1" applyFont="1" applyFill="1" applyBorder="1" applyAlignment="1">
      <alignment vertical="center" wrapText="1"/>
    </xf>
    <xf numFmtId="167" fontId="7" fillId="0" borderId="7" xfId="23" applyNumberFormat="1" applyFont="1" applyFill="1" applyBorder="1" applyAlignment="1">
      <alignment vertical="center" wrapText="1"/>
    </xf>
    <xf numFmtId="167" fontId="7" fillId="0" borderId="5" xfId="23" applyNumberFormat="1" applyFont="1" applyFill="1" applyBorder="1" applyAlignment="1">
      <alignment vertical="center" wrapText="1"/>
    </xf>
    <xf numFmtId="169" fontId="7" fillId="0" borderId="6" xfId="23" applyNumberFormat="1" applyFont="1" applyFill="1" applyBorder="1" applyAlignment="1">
      <alignment vertical="center" wrapText="1"/>
    </xf>
    <xf numFmtId="169" fontId="7" fillId="0" borderId="7" xfId="23" applyNumberFormat="1" applyFont="1" applyFill="1" applyBorder="1" applyAlignment="1">
      <alignment vertical="center" wrapText="1"/>
    </xf>
    <xf numFmtId="167" fontId="7" fillId="0" borderId="14" xfId="0" applyNumberFormat="1" applyFont="1" applyFill="1" applyBorder="1" applyAlignment="1">
      <alignment wrapText="1"/>
    </xf>
    <xf numFmtId="169" fontId="7" fillId="0" borderId="15" xfId="23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wrapText="1"/>
    </xf>
    <xf numFmtId="169" fontId="13" fillId="0" borderId="6" xfId="23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167" fontId="7" fillId="0" borderId="4" xfId="0" applyNumberFormat="1" applyFont="1" applyFill="1" applyBorder="1" applyAlignment="1">
      <alignment horizontal="center" vertical="top" wrapText="1"/>
    </xf>
    <xf numFmtId="167" fontId="7" fillId="0" borderId="0" xfId="23" applyNumberFormat="1" applyFont="1" applyFill="1" applyBorder="1" applyAlignment="1">
      <alignment vertical="center" wrapText="1"/>
    </xf>
    <xf numFmtId="167" fontId="7" fillId="0" borderId="16" xfId="23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167" fontId="7" fillId="0" borderId="19" xfId="23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168" fontId="7" fillId="0" borderId="19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0" fillId="0" borderId="17" xfId="0" applyFill="1" applyBorder="1"/>
    <xf numFmtId="0" fontId="11" fillId="0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167" fontId="7" fillId="0" borderId="4" xfId="0" applyNumberFormat="1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165" fontId="11" fillId="0" borderId="8" xfId="0" applyNumberFormat="1" applyFont="1" applyFill="1" applyBorder="1" applyAlignment="1">
      <alignment horizontal="center" vertical="center"/>
    </xf>
    <xf numFmtId="0" fontId="0" fillId="0" borderId="12" xfId="0" applyFill="1" applyBorder="1"/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167" fontId="7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167" fontId="7" fillId="0" borderId="12" xfId="23" applyNumberFormat="1" applyFont="1" applyBorder="1" applyAlignment="1">
      <alignment vertical="center" wrapText="1"/>
    </xf>
    <xf numFmtId="165" fontId="10" fillId="0" borderId="8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top" wrapText="1"/>
    </xf>
    <xf numFmtId="167" fontId="7" fillId="0" borderId="7" xfId="23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 vertical="top" wrapText="1"/>
    </xf>
    <xf numFmtId="168" fontId="7" fillId="0" borderId="7" xfId="0" applyNumberFormat="1" applyFont="1" applyBorder="1" applyAlignment="1">
      <alignment wrapText="1"/>
    </xf>
    <xf numFmtId="0" fontId="7" fillId="0" borderId="23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165" fontId="10" fillId="0" borderId="4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7" fontId="7" fillId="0" borderId="6" xfId="23" applyNumberFormat="1" applyFont="1" applyBorder="1" applyAlignment="1">
      <alignment vertical="top" wrapText="1"/>
    </xf>
    <xf numFmtId="167" fontId="7" fillId="0" borderId="7" xfId="23" applyNumberFormat="1" applyFont="1" applyBorder="1" applyAlignment="1">
      <alignment vertical="top" wrapText="1"/>
    </xf>
    <xf numFmtId="167" fontId="7" fillId="0" borderId="6" xfId="23" applyNumberFormat="1" applyFont="1" applyBorder="1" applyAlignment="1">
      <alignment vertical="center" wrapText="1"/>
    </xf>
    <xf numFmtId="167" fontId="7" fillId="0" borderId="7" xfId="23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166" fontId="10" fillId="0" borderId="14" xfId="23" applyNumberFormat="1" applyFont="1" applyFill="1" applyBorder="1" applyAlignment="1">
      <alignment horizontal="left" vertical="center" wrapText="1"/>
    </xf>
    <xf numFmtId="166" fontId="10" fillId="0" borderId="16" xfId="23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166" fontId="10" fillId="0" borderId="14" xfId="23" applyNumberFormat="1" applyFont="1" applyFill="1" applyBorder="1" applyAlignment="1">
      <alignment vertical="center" wrapText="1"/>
    </xf>
    <xf numFmtId="166" fontId="10" fillId="0" borderId="8" xfId="23" applyNumberFormat="1" applyFont="1" applyFill="1" applyBorder="1" applyAlignment="1">
      <alignment vertical="center" wrapText="1"/>
    </xf>
    <xf numFmtId="166" fontId="10" fillId="0" borderId="16" xfId="23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66" fontId="10" fillId="0" borderId="10" xfId="23" applyNumberFormat="1" applyFont="1" applyFill="1" applyBorder="1" applyAlignment="1">
      <alignment horizontal="left" vertical="center" wrapText="1"/>
    </xf>
    <xf numFmtId="166" fontId="10" fillId="0" borderId="15" xfId="23" applyNumberFormat="1" applyFont="1" applyFill="1" applyBorder="1" applyAlignment="1">
      <alignment horizontal="left" vertical="center" wrapText="1"/>
    </xf>
    <xf numFmtId="166" fontId="10" fillId="0" borderId="13" xfId="23" applyNumberFormat="1" applyFont="1" applyFill="1" applyBorder="1" applyAlignment="1">
      <alignment horizontal="left" vertical="center" wrapText="1"/>
    </xf>
    <xf numFmtId="166" fontId="10" fillId="0" borderId="17" xfId="23" applyNumberFormat="1" applyFont="1" applyFill="1" applyBorder="1" applyAlignment="1">
      <alignment horizontal="left" vertical="center" wrapText="1"/>
    </xf>
    <xf numFmtId="166" fontId="10" fillId="0" borderId="10" xfId="23" applyNumberFormat="1" applyFont="1" applyFill="1" applyBorder="1" applyAlignment="1">
      <alignment vertical="center" wrapText="1"/>
    </xf>
    <xf numFmtId="166" fontId="10" fillId="0" borderId="9" xfId="23" applyNumberFormat="1" applyFont="1" applyFill="1" applyBorder="1" applyAlignment="1">
      <alignment vertical="center" wrapText="1"/>
    </xf>
    <xf numFmtId="166" fontId="10" fillId="0" borderId="15" xfId="23" applyNumberFormat="1" applyFont="1" applyFill="1" applyBorder="1" applyAlignment="1">
      <alignment vertical="center" wrapText="1"/>
    </xf>
    <xf numFmtId="166" fontId="10" fillId="0" borderId="13" xfId="23" applyNumberFormat="1" applyFont="1" applyFill="1" applyBorder="1" applyAlignment="1">
      <alignment vertical="center" wrapText="1"/>
    </xf>
    <xf numFmtId="166" fontId="10" fillId="0" borderId="12" xfId="23" applyNumberFormat="1" applyFont="1" applyFill="1" applyBorder="1" applyAlignment="1">
      <alignment vertical="center" wrapText="1"/>
    </xf>
    <xf numFmtId="166" fontId="10" fillId="0" borderId="17" xfId="23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167" fontId="7" fillId="0" borderId="9" xfId="23" applyNumberFormat="1" applyFont="1" applyFill="1" applyBorder="1" applyAlignment="1">
      <alignment horizontal="left" vertical="center" wrapText="1"/>
    </xf>
    <xf numFmtId="167" fontId="7" fillId="0" borderId="0" xfId="23" applyNumberFormat="1" applyFont="1" applyFill="1" applyBorder="1" applyAlignment="1">
      <alignment horizontal="center" vertical="top" wrapText="1"/>
    </xf>
    <xf numFmtId="167" fontId="7" fillId="0" borderId="6" xfId="23" applyNumberFormat="1" applyFont="1" applyFill="1" applyBorder="1" applyAlignment="1">
      <alignment horizontal="left" vertical="top" wrapText="1"/>
    </xf>
    <xf numFmtId="167" fontId="7" fillId="0" borderId="5" xfId="23" applyNumberFormat="1" applyFont="1" applyFill="1" applyBorder="1" applyAlignment="1">
      <alignment horizontal="left" vertical="top" wrapText="1"/>
    </xf>
    <xf numFmtId="167" fontId="7" fillId="0" borderId="7" xfId="23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 wrapText="1"/>
    </xf>
    <xf numFmtId="169" fontId="7" fillId="0" borderId="6" xfId="23" applyNumberFormat="1" applyFont="1" applyBorder="1" applyAlignment="1">
      <alignment vertical="center" wrapText="1"/>
    </xf>
    <xf numFmtId="169" fontId="7" fillId="0" borderId="7" xfId="23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top" wrapText="1"/>
    </xf>
  </cellXfs>
  <cellStyles count="2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Звичайний" xfId="0" builtinId="0"/>
    <cellStyle name="Фінансовий" xfId="2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zoomScale="85" zoomScaleNormal="85" zoomScaleSheetLayoutView="85" workbookViewId="0">
      <selection activeCell="A7" sqref="A7:L7"/>
    </sheetView>
  </sheetViews>
  <sheetFormatPr defaultRowHeight="12.75" x14ac:dyDescent="0.2"/>
  <cols>
    <col min="1" max="1" width="23.28515625" customWidth="1"/>
    <col min="2" max="2" width="20.28515625" customWidth="1"/>
    <col min="3" max="3" width="71" customWidth="1"/>
    <col min="4" max="4" width="19" customWidth="1"/>
    <col min="5" max="5" width="23.85546875" customWidth="1"/>
    <col min="6" max="6" width="21.85546875" customWidth="1"/>
    <col min="7" max="7" width="23.5703125" customWidth="1"/>
    <col min="8" max="8" width="21.28515625" customWidth="1"/>
    <col min="9" max="9" width="42.7109375" customWidth="1"/>
    <col min="10" max="10" width="14.7109375" customWidth="1"/>
    <col min="11" max="11" width="14.140625" customWidth="1"/>
    <col min="12" max="12" width="17.7109375" customWidth="1"/>
    <col min="13" max="13" width="9.42578125" bestFit="1" customWidth="1"/>
    <col min="15" max="15" width="18.42578125" customWidth="1"/>
  </cols>
  <sheetData>
    <row r="1" spans="1:12" ht="18.75" customHeight="1" x14ac:dyDescent="0.3">
      <c r="A1" s="1"/>
      <c r="B1" s="1"/>
      <c r="C1" s="1"/>
      <c r="D1" s="1"/>
      <c r="E1" s="1"/>
      <c r="F1" s="1"/>
      <c r="G1" s="1"/>
      <c r="H1" s="1"/>
      <c r="I1" s="2" t="s">
        <v>14</v>
      </c>
      <c r="J1" s="1"/>
    </row>
    <row r="2" spans="1:12" ht="18.75" customHeight="1" x14ac:dyDescent="0.3">
      <c r="A2" s="13"/>
      <c r="B2" s="13"/>
      <c r="C2" s="13"/>
      <c r="D2" s="13"/>
      <c r="E2" s="13"/>
      <c r="F2" s="13"/>
      <c r="G2" s="13"/>
      <c r="H2" s="13"/>
      <c r="I2" s="14" t="s">
        <v>15</v>
      </c>
      <c r="J2" s="13"/>
      <c r="K2" s="15"/>
      <c r="L2" s="15"/>
    </row>
    <row r="3" spans="1:12" ht="18.75" customHeight="1" x14ac:dyDescent="0.3">
      <c r="A3" s="13"/>
      <c r="B3" s="13"/>
      <c r="C3" s="13"/>
      <c r="D3" s="13"/>
      <c r="E3" s="13"/>
      <c r="F3" s="13"/>
      <c r="G3" s="13"/>
      <c r="H3" s="13"/>
      <c r="I3" s="16" t="s">
        <v>24</v>
      </c>
      <c r="J3" s="16" t="s">
        <v>20</v>
      </c>
      <c r="K3" s="15"/>
      <c r="L3" s="15"/>
    </row>
    <row r="4" spans="1:12" ht="18.75" customHeight="1" x14ac:dyDescent="0.3">
      <c r="A4" s="13"/>
      <c r="B4" s="13"/>
      <c r="C4" s="13"/>
      <c r="D4" s="13"/>
      <c r="E4" s="13"/>
      <c r="F4" s="13"/>
      <c r="G4" s="13"/>
      <c r="H4" s="13"/>
      <c r="I4" s="14"/>
      <c r="J4" s="14"/>
      <c r="K4" s="15"/>
      <c r="L4" s="15"/>
    </row>
    <row r="5" spans="1:12" ht="18.75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</row>
    <row r="6" spans="1:12" ht="20.25" x14ac:dyDescent="0.3">
      <c r="A6" s="129" t="s">
        <v>13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2" ht="26.45" customHeight="1" x14ac:dyDescent="0.2">
      <c r="A7" s="130" t="s">
        <v>33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20.25" x14ac:dyDescent="0.3">
      <c r="A8" s="131" t="s">
        <v>34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20.25" x14ac:dyDescent="0.3">
      <c r="A9" s="5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8.5" customHeight="1" x14ac:dyDescent="0.2">
      <c r="A10" s="132">
        <v>8</v>
      </c>
      <c r="B10" s="123" t="s">
        <v>18</v>
      </c>
      <c r="C10" s="124"/>
      <c r="D10" s="147" t="s">
        <v>28</v>
      </c>
      <c r="E10" s="148"/>
      <c r="F10" s="118" t="s">
        <v>29</v>
      </c>
      <c r="G10" s="118"/>
      <c r="H10" s="118"/>
      <c r="I10" s="118"/>
      <c r="J10" s="118"/>
      <c r="K10" s="118"/>
      <c r="L10" s="118"/>
    </row>
    <row r="11" spans="1:12" ht="20.25" customHeight="1" x14ac:dyDescent="0.2">
      <c r="A11" s="133"/>
      <c r="B11" s="125"/>
      <c r="C11" s="126"/>
      <c r="D11" s="149"/>
      <c r="E11" s="150"/>
      <c r="F11" s="118">
        <v>2022</v>
      </c>
      <c r="G11" s="118"/>
      <c r="H11" s="118"/>
      <c r="I11" s="118">
        <v>2023</v>
      </c>
      <c r="J11" s="118"/>
      <c r="K11" s="135">
        <v>2024</v>
      </c>
      <c r="L11" s="136"/>
    </row>
    <row r="12" spans="1:12" ht="20.25" customHeight="1" x14ac:dyDescent="0.2">
      <c r="A12" s="133"/>
      <c r="B12" s="127"/>
      <c r="C12" s="128"/>
      <c r="D12" s="137">
        <f>F12+I12+K12</f>
        <v>12246602.800000001</v>
      </c>
      <c r="E12" s="138"/>
      <c r="F12" s="141">
        <f>F16+F17</f>
        <v>2681184.7999999998</v>
      </c>
      <c r="G12" s="142"/>
      <c r="H12" s="143"/>
      <c r="I12" s="137">
        <f>I16+I17</f>
        <v>4917221.0999999996</v>
      </c>
      <c r="J12" s="138"/>
      <c r="K12" s="137">
        <f>K16+K17</f>
        <v>4648196.9000000004</v>
      </c>
      <c r="L12" s="138"/>
    </row>
    <row r="13" spans="1:12" ht="20.25" customHeight="1" x14ac:dyDescent="0.2">
      <c r="A13" s="133"/>
      <c r="B13" s="115" t="s">
        <v>3</v>
      </c>
      <c r="C13" s="116"/>
      <c r="D13" s="139"/>
      <c r="E13" s="140"/>
      <c r="F13" s="144"/>
      <c r="G13" s="145"/>
      <c r="H13" s="146"/>
      <c r="I13" s="139"/>
      <c r="J13" s="140"/>
      <c r="K13" s="139"/>
      <c r="L13" s="140"/>
    </row>
    <row r="14" spans="1:12" ht="20.25" x14ac:dyDescent="0.2">
      <c r="A14" s="134"/>
      <c r="B14" s="18" t="s">
        <v>4</v>
      </c>
      <c r="C14" s="19"/>
      <c r="D14" s="110"/>
      <c r="E14" s="111"/>
      <c r="F14" s="120"/>
      <c r="G14" s="121"/>
      <c r="H14" s="122"/>
      <c r="I14" s="110"/>
      <c r="J14" s="111"/>
      <c r="K14" s="110"/>
      <c r="L14" s="111"/>
    </row>
    <row r="15" spans="1:12" ht="27.6" customHeight="1" x14ac:dyDescent="0.2">
      <c r="A15" s="20" t="s">
        <v>25</v>
      </c>
      <c r="B15" s="115" t="s">
        <v>5</v>
      </c>
      <c r="C15" s="116"/>
      <c r="D15" s="110"/>
      <c r="E15" s="111"/>
      <c r="F15" s="120"/>
      <c r="G15" s="121"/>
      <c r="H15" s="122"/>
      <c r="I15" s="110"/>
      <c r="J15" s="111"/>
      <c r="K15" s="110"/>
      <c r="L15" s="111"/>
    </row>
    <row r="16" spans="1:12" ht="24" customHeight="1" x14ac:dyDescent="0.2">
      <c r="A16" s="20" t="s">
        <v>26</v>
      </c>
      <c r="B16" s="115" t="s">
        <v>6</v>
      </c>
      <c r="C16" s="116"/>
      <c r="D16" s="110">
        <f>F16+I16+K16</f>
        <v>12244786.199999999</v>
      </c>
      <c r="E16" s="111"/>
      <c r="F16" s="120">
        <v>2680779.5</v>
      </c>
      <c r="G16" s="121"/>
      <c r="H16" s="122"/>
      <c r="I16" s="110">
        <v>4916258.5</v>
      </c>
      <c r="J16" s="111"/>
      <c r="K16" s="110">
        <v>4647748.2</v>
      </c>
      <c r="L16" s="111"/>
    </row>
    <row r="17" spans="1:12" ht="27.6" customHeight="1" x14ac:dyDescent="0.2">
      <c r="A17" s="20" t="s">
        <v>27</v>
      </c>
      <c r="B17" s="115" t="s">
        <v>7</v>
      </c>
      <c r="C17" s="116"/>
      <c r="D17" s="110">
        <f>F17+I17+K17</f>
        <v>1816.6000000000001</v>
      </c>
      <c r="E17" s="111"/>
      <c r="F17" s="120">
        <v>405.3</v>
      </c>
      <c r="G17" s="121"/>
      <c r="H17" s="122"/>
      <c r="I17" s="110">
        <v>962.6</v>
      </c>
      <c r="J17" s="111"/>
      <c r="K17" s="110">
        <v>448.7</v>
      </c>
      <c r="L17" s="111"/>
    </row>
    <row r="18" spans="1:12" ht="19.5" customHeight="1" x14ac:dyDescent="0.3">
      <c r="A18" s="21"/>
      <c r="B18" s="22"/>
      <c r="C18" s="22"/>
      <c r="D18" s="23"/>
      <c r="E18" s="24"/>
      <c r="F18" s="23"/>
      <c r="G18" s="24"/>
      <c r="H18" s="24"/>
      <c r="I18" s="23"/>
      <c r="J18" s="24"/>
      <c r="K18" s="23"/>
      <c r="L18" s="6" t="s">
        <v>35</v>
      </c>
    </row>
    <row r="19" spans="1:12" ht="31.5" customHeight="1" x14ac:dyDescent="0.2">
      <c r="A19" s="112" t="s">
        <v>36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</row>
    <row r="20" spans="1:12" ht="22.5" customHeight="1" x14ac:dyDescent="0.2">
      <c r="A20" s="25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21.7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 t="s">
        <v>30</v>
      </c>
    </row>
    <row r="22" spans="1:12" ht="31.5" customHeight="1" x14ac:dyDescent="0.2">
      <c r="A22" s="113" t="s">
        <v>8</v>
      </c>
      <c r="B22" s="113"/>
      <c r="C22" s="113"/>
      <c r="D22" s="119" t="s">
        <v>9</v>
      </c>
      <c r="E22" s="119"/>
      <c r="F22" s="119"/>
      <c r="G22" s="119"/>
      <c r="H22" s="119"/>
      <c r="I22" s="119"/>
      <c r="J22" s="117" t="s">
        <v>31</v>
      </c>
      <c r="K22" s="117"/>
      <c r="L22" s="117"/>
    </row>
    <row r="23" spans="1:12" ht="30" customHeight="1" x14ac:dyDescent="0.2">
      <c r="A23" s="114"/>
      <c r="B23" s="114"/>
      <c r="C23" s="114"/>
      <c r="D23" s="106">
        <v>2022</v>
      </c>
      <c r="E23" s="106"/>
      <c r="F23" s="106">
        <v>2023</v>
      </c>
      <c r="G23" s="106"/>
      <c r="H23" s="106">
        <v>2024</v>
      </c>
      <c r="I23" s="106"/>
      <c r="J23" s="118"/>
      <c r="K23" s="118"/>
      <c r="L23" s="118"/>
    </row>
    <row r="24" spans="1:12" ht="31.5" customHeight="1" x14ac:dyDescent="0.3">
      <c r="A24" s="172" t="s">
        <v>10</v>
      </c>
      <c r="B24" s="173"/>
      <c r="C24" s="174"/>
      <c r="D24" s="92">
        <f>D25+D26</f>
        <v>2681184.7999999998</v>
      </c>
      <c r="E24" s="92"/>
      <c r="F24" s="92">
        <f>F25+F26</f>
        <v>4917221.0999999996</v>
      </c>
      <c r="G24" s="92"/>
      <c r="H24" s="92">
        <f>H25+H26</f>
        <v>4648196.9000000004</v>
      </c>
      <c r="I24" s="92"/>
      <c r="J24" s="93">
        <f>D24+F24+H24</f>
        <v>12246602.800000001</v>
      </c>
      <c r="K24" s="94"/>
      <c r="L24" s="95"/>
    </row>
    <row r="25" spans="1:12" ht="31.5" customHeight="1" x14ac:dyDescent="0.3">
      <c r="A25" s="107" t="s">
        <v>11</v>
      </c>
      <c r="B25" s="108"/>
      <c r="C25" s="109"/>
      <c r="D25" s="92">
        <v>2680779.5</v>
      </c>
      <c r="E25" s="92"/>
      <c r="F25" s="92">
        <v>4916258.5</v>
      </c>
      <c r="G25" s="92"/>
      <c r="H25" s="93">
        <v>4647748.2</v>
      </c>
      <c r="I25" s="95"/>
      <c r="J25" s="93">
        <f>D25+F25+H25</f>
        <v>12244786.199999999</v>
      </c>
      <c r="K25" s="94"/>
      <c r="L25" s="95"/>
    </row>
    <row r="26" spans="1:12" ht="21" customHeight="1" x14ac:dyDescent="0.3">
      <c r="A26" s="107" t="s">
        <v>12</v>
      </c>
      <c r="B26" s="108"/>
      <c r="C26" s="109"/>
      <c r="D26" s="92">
        <v>405.3</v>
      </c>
      <c r="E26" s="92"/>
      <c r="F26" s="92">
        <v>962.6</v>
      </c>
      <c r="G26" s="92"/>
      <c r="H26" s="92">
        <v>448.7</v>
      </c>
      <c r="I26" s="92"/>
      <c r="J26" s="92">
        <f>D26+F26+H26</f>
        <v>1816.6000000000001</v>
      </c>
      <c r="K26" s="92"/>
      <c r="L26" s="92"/>
    </row>
    <row r="27" spans="1:12" ht="21" customHeight="1" x14ac:dyDescent="0.2">
      <c r="A27" s="15"/>
      <c r="B27" s="15"/>
      <c r="C27" s="15"/>
      <c r="D27" s="27"/>
      <c r="E27" s="27"/>
      <c r="F27" s="11"/>
      <c r="G27" s="11"/>
      <c r="H27" s="11"/>
      <c r="I27" s="11"/>
      <c r="J27" s="11"/>
      <c r="K27" s="11"/>
      <c r="L27" s="12" t="s">
        <v>37</v>
      </c>
    </row>
    <row r="28" spans="1:12" ht="21" customHeight="1" x14ac:dyDescent="0.2">
      <c r="A28" s="175" t="s">
        <v>38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</row>
    <row r="29" spans="1:12" ht="21" customHeight="1" x14ac:dyDescent="0.2">
      <c r="A29" s="28" t="s">
        <v>50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 ht="21" customHeight="1" x14ac:dyDescent="0.3">
      <c r="A30" s="64" t="s">
        <v>2</v>
      </c>
      <c r="B30" s="65"/>
      <c r="C30" s="65"/>
      <c r="D30" s="78"/>
      <c r="E30" s="78"/>
      <c r="F30" s="66"/>
      <c r="G30" s="66"/>
      <c r="H30" s="66"/>
      <c r="I30" s="66"/>
      <c r="J30" s="66"/>
      <c r="K30" s="66"/>
      <c r="L30" s="67"/>
    </row>
    <row r="31" spans="1:12" ht="89.25" customHeight="1" x14ac:dyDescent="0.3">
      <c r="A31" s="68"/>
      <c r="B31" s="69"/>
      <c r="C31" s="90" t="s">
        <v>56</v>
      </c>
      <c r="D31" s="100" t="s">
        <v>47</v>
      </c>
      <c r="E31" s="102" t="s">
        <v>51</v>
      </c>
      <c r="F31" s="102" t="s">
        <v>48</v>
      </c>
      <c r="G31" s="77"/>
      <c r="H31" s="89">
        <f>H32+H33+H34</f>
        <v>808432.6</v>
      </c>
      <c r="I31" s="88" t="s">
        <v>49</v>
      </c>
      <c r="J31" s="87">
        <v>82058.3</v>
      </c>
      <c r="K31" s="87">
        <v>171426.6</v>
      </c>
      <c r="L31" s="87">
        <v>554947.69999999995</v>
      </c>
    </row>
    <row r="32" spans="1:12" ht="60.75" customHeight="1" x14ac:dyDescent="0.3">
      <c r="A32" s="68"/>
      <c r="B32" s="69"/>
      <c r="C32" s="91"/>
      <c r="D32" s="100"/>
      <c r="E32" s="102"/>
      <c r="F32" s="102"/>
      <c r="G32" s="72">
        <v>2022</v>
      </c>
      <c r="H32" s="73">
        <f>H35</f>
        <v>82058.3</v>
      </c>
      <c r="I32" s="104" t="s">
        <v>52</v>
      </c>
      <c r="J32" s="176">
        <v>23089</v>
      </c>
      <c r="K32" s="176">
        <v>23089</v>
      </c>
      <c r="L32" s="176">
        <v>60414</v>
      </c>
    </row>
    <row r="33" spans="1:12" ht="74.25" customHeight="1" x14ac:dyDescent="0.3">
      <c r="A33" s="68"/>
      <c r="B33" s="69"/>
      <c r="C33" s="91"/>
      <c r="D33" s="100"/>
      <c r="E33" s="102"/>
      <c r="F33" s="102"/>
      <c r="G33" s="74">
        <v>2023</v>
      </c>
      <c r="H33" s="73">
        <f>H36</f>
        <v>171426.6</v>
      </c>
      <c r="I33" s="105"/>
      <c r="J33" s="177"/>
      <c r="K33" s="177"/>
      <c r="L33" s="177"/>
    </row>
    <row r="34" spans="1:12" ht="38.25" customHeight="1" x14ac:dyDescent="0.3">
      <c r="A34" s="68"/>
      <c r="B34" s="69"/>
      <c r="C34" s="91"/>
      <c r="D34" s="100"/>
      <c r="E34" s="102"/>
      <c r="F34" s="103"/>
      <c r="G34" s="74">
        <v>2024</v>
      </c>
      <c r="H34" s="73">
        <f>H37</f>
        <v>554947.69999999995</v>
      </c>
      <c r="I34" s="104" t="s">
        <v>54</v>
      </c>
      <c r="J34" s="96">
        <f>J31/J32*1000</f>
        <v>3553.9997401359956</v>
      </c>
      <c r="K34" s="96">
        <f>K31/K32*1000</f>
        <v>7424.6004590930743</v>
      </c>
      <c r="L34" s="96">
        <f>L31/L32*1000</f>
        <v>9185.7466812328257</v>
      </c>
    </row>
    <row r="35" spans="1:12" ht="23.25" customHeight="1" x14ac:dyDescent="0.3">
      <c r="A35" s="68"/>
      <c r="B35" s="69"/>
      <c r="C35" s="91"/>
      <c r="D35" s="100"/>
      <c r="E35" s="102"/>
      <c r="F35" s="178" t="s">
        <v>1</v>
      </c>
      <c r="G35" s="74">
        <v>2022</v>
      </c>
      <c r="H35" s="73">
        <f>J31</f>
        <v>82058.3</v>
      </c>
      <c r="I35" s="105"/>
      <c r="J35" s="97"/>
      <c r="K35" s="97"/>
      <c r="L35" s="97"/>
    </row>
    <row r="36" spans="1:12" ht="43.5" customHeight="1" x14ac:dyDescent="0.3">
      <c r="A36" s="68"/>
      <c r="B36" s="69"/>
      <c r="C36" s="91"/>
      <c r="D36" s="100"/>
      <c r="E36" s="102"/>
      <c r="F36" s="102"/>
      <c r="G36" s="75">
        <v>2023</v>
      </c>
      <c r="H36" s="76">
        <f>K31</f>
        <v>171426.6</v>
      </c>
      <c r="I36" s="104" t="s">
        <v>53</v>
      </c>
      <c r="J36" s="98">
        <v>100</v>
      </c>
      <c r="K36" s="98">
        <f>K32/J32*100</f>
        <v>100</v>
      </c>
      <c r="L36" s="98">
        <v>100</v>
      </c>
    </row>
    <row r="37" spans="1:12" ht="18.75" customHeight="1" x14ac:dyDescent="0.3">
      <c r="A37" s="71"/>
      <c r="B37" s="70"/>
      <c r="C37" s="91"/>
      <c r="D37" s="101"/>
      <c r="E37" s="103"/>
      <c r="F37" s="103"/>
      <c r="G37" s="75">
        <v>2024</v>
      </c>
      <c r="H37" s="76">
        <f>L31</f>
        <v>554947.69999999995</v>
      </c>
      <c r="I37" s="105"/>
      <c r="J37" s="99"/>
      <c r="K37" s="99"/>
      <c r="L37" s="99"/>
    </row>
    <row r="38" spans="1:12" ht="18.75" customHeight="1" x14ac:dyDescent="0.3">
      <c r="A38" s="63"/>
      <c r="B38" s="79"/>
      <c r="C38" s="86"/>
      <c r="D38" s="80"/>
      <c r="E38" s="81"/>
      <c r="F38" s="81"/>
      <c r="G38" s="80"/>
      <c r="H38" s="82"/>
      <c r="I38" s="83"/>
      <c r="J38" s="84"/>
      <c r="K38" s="84"/>
      <c r="L38" s="85" t="s">
        <v>37</v>
      </c>
    </row>
    <row r="39" spans="1:12" ht="28.5" customHeight="1" x14ac:dyDescent="0.2">
      <c r="A39" s="169" t="s">
        <v>40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1"/>
    </row>
    <row r="40" spans="1:12" ht="18.75" x14ac:dyDescent="0.2">
      <c r="A40" s="158" t="s">
        <v>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60"/>
    </row>
    <row r="41" spans="1:12" ht="110.25" customHeight="1" x14ac:dyDescent="0.25">
      <c r="A41" s="38"/>
      <c r="B41" s="163"/>
      <c r="C41" s="155" t="s">
        <v>41</v>
      </c>
      <c r="D41" s="166" t="s">
        <v>42</v>
      </c>
      <c r="E41" s="166" t="s">
        <v>19</v>
      </c>
      <c r="F41" s="155" t="s">
        <v>39</v>
      </c>
      <c r="G41" s="49"/>
      <c r="H41" s="31">
        <f>H42+H43+H44</f>
        <v>466438.6</v>
      </c>
      <c r="I41" s="8" t="s">
        <v>21</v>
      </c>
      <c r="J41" s="37">
        <v>106143.6</v>
      </c>
      <c r="K41" s="37">
        <v>238921</v>
      </c>
      <c r="L41" s="37">
        <v>121374</v>
      </c>
    </row>
    <row r="42" spans="1:12" ht="21" customHeight="1" x14ac:dyDescent="0.25">
      <c r="A42" s="40"/>
      <c r="B42" s="164"/>
      <c r="C42" s="156"/>
      <c r="D42" s="167"/>
      <c r="E42" s="167"/>
      <c r="F42" s="156"/>
      <c r="G42" s="33">
        <v>2022</v>
      </c>
      <c r="H42" s="34">
        <f>J41</f>
        <v>106143.6</v>
      </c>
      <c r="I42" s="35" t="s">
        <v>45</v>
      </c>
      <c r="J42" s="41"/>
      <c r="K42" s="50"/>
      <c r="L42" s="41"/>
    </row>
    <row r="43" spans="1:12" ht="15.75" x14ac:dyDescent="0.25">
      <c r="A43" s="40"/>
      <c r="B43" s="164"/>
      <c r="C43" s="156"/>
      <c r="D43" s="167"/>
      <c r="E43" s="167"/>
      <c r="F43" s="156"/>
      <c r="G43" s="9">
        <v>2023</v>
      </c>
      <c r="H43" s="34">
        <f>K41</f>
        <v>238921</v>
      </c>
      <c r="I43" s="32" t="s">
        <v>44</v>
      </c>
      <c r="J43" s="42">
        <v>3</v>
      </c>
      <c r="K43" s="42">
        <v>7</v>
      </c>
      <c r="L43" s="42">
        <v>6</v>
      </c>
    </row>
    <row r="44" spans="1:12" ht="15.75" x14ac:dyDescent="0.25">
      <c r="A44" s="40"/>
      <c r="B44" s="164"/>
      <c r="C44" s="156"/>
      <c r="D44" s="167"/>
      <c r="E44" s="167"/>
      <c r="F44" s="157"/>
      <c r="G44" s="9">
        <v>2024</v>
      </c>
      <c r="H44" s="43">
        <f>L41</f>
        <v>121374</v>
      </c>
      <c r="I44" s="51" t="s">
        <v>17</v>
      </c>
      <c r="J44" s="44"/>
      <c r="K44" s="50"/>
      <c r="L44" s="41"/>
    </row>
    <row r="45" spans="1:12" ht="31.5" x14ac:dyDescent="0.25">
      <c r="A45" s="40"/>
      <c r="B45" s="164"/>
      <c r="C45" s="156"/>
      <c r="D45" s="167"/>
      <c r="E45" s="167"/>
      <c r="F45" s="155" t="s">
        <v>43</v>
      </c>
      <c r="G45" s="9">
        <v>2022</v>
      </c>
      <c r="H45" s="43">
        <f>J41</f>
        <v>106143.6</v>
      </c>
      <c r="I45" s="45" t="s">
        <v>32</v>
      </c>
      <c r="J45" s="37">
        <v>35381.199999999997</v>
      </c>
      <c r="K45" s="37">
        <f>K41/K43</f>
        <v>34131.571428571428</v>
      </c>
      <c r="L45" s="37">
        <f>L41/L43</f>
        <v>20229</v>
      </c>
    </row>
    <row r="46" spans="1:12" ht="31.5" x14ac:dyDescent="0.25">
      <c r="A46" s="40"/>
      <c r="B46" s="164"/>
      <c r="C46" s="156"/>
      <c r="D46" s="167"/>
      <c r="E46" s="167"/>
      <c r="F46" s="156"/>
      <c r="G46" s="9">
        <v>2023</v>
      </c>
      <c r="H46" s="34">
        <f>K41</f>
        <v>238921</v>
      </c>
      <c r="I46" s="10" t="s">
        <v>46</v>
      </c>
      <c r="J46" s="37">
        <v>100</v>
      </c>
      <c r="K46" s="37">
        <v>100</v>
      </c>
      <c r="L46" s="37">
        <v>100</v>
      </c>
    </row>
    <row r="47" spans="1:12" ht="15.75" x14ac:dyDescent="0.2">
      <c r="A47" s="39"/>
      <c r="B47" s="165"/>
      <c r="C47" s="157"/>
      <c r="D47" s="168"/>
      <c r="E47" s="168"/>
      <c r="F47" s="157"/>
      <c r="G47" s="36">
        <v>2024</v>
      </c>
      <c r="H47" s="52">
        <f>L41</f>
        <v>121374</v>
      </c>
      <c r="I47" s="7"/>
      <c r="J47" s="39"/>
      <c r="K47" s="39"/>
      <c r="L47" s="39"/>
    </row>
    <row r="48" spans="1:12" ht="18.75" x14ac:dyDescent="0.2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8" t="s">
        <v>35</v>
      </c>
    </row>
    <row r="49" spans="1:12" ht="25.5" customHeight="1" x14ac:dyDescent="0.2">
      <c r="A49" s="161" t="s">
        <v>23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 ht="15.75" x14ac:dyDescent="0.2">
      <c r="A50" s="53" t="s">
        <v>2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</row>
    <row r="51" spans="1:12" ht="15.75" x14ac:dyDescent="0.2">
      <c r="A51" s="57"/>
      <c r="B51" s="57"/>
      <c r="C51" s="57"/>
      <c r="D51" s="57"/>
      <c r="E51" s="57"/>
      <c r="F51" s="57" t="s">
        <v>0</v>
      </c>
      <c r="G51" s="57"/>
      <c r="H51" s="57">
        <f>H53+H54+H55</f>
        <v>12246602.800000001</v>
      </c>
      <c r="I51" s="54"/>
      <c r="J51" s="37">
        <v>2681184.7999999998</v>
      </c>
      <c r="K51" s="37">
        <v>4917221.0999999996</v>
      </c>
      <c r="L51" s="37">
        <v>4648196.9000000004</v>
      </c>
    </row>
    <row r="52" spans="1:12" ht="15.75" x14ac:dyDescent="0.25">
      <c r="A52" s="61"/>
      <c r="B52" s="61"/>
      <c r="C52" s="61"/>
      <c r="D52" s="61"/>
      <c r="E52" s="61"/>
      <c r="F52" s="61"/>
      <c r="G52" s="61"/>
      <c r="H52" s="61"/>
      <c r="I52" s="55"/>
      <c r="J52" s="55"/>
      <c r="K52" s="55"/>
      <c r="L52" s="56"/>
    </row>
    <row r="53" spans="1:12" ht="15.75" x14ac:dyDescent="0.25">
      <c r="A53" s="154" t="s">
        <v>55</v>
      </c>
      <c r="B53" s="154"/>
      <c r="C53" s="154"/>
      <c r="D53" s="154"/>
      <c r="E53" s="58"/>
      <c r="F53" s="59">
        <v>2022</v>
      </c>
      <c r="G53" s="58"/>
      <c r="H53" s="60">
        <f>J51</f>
        <v>2681184.7999999998</v>
      </c>
      <c r="I53" s="58"/>
      <c r="J53" s="58"/>
      <c r="K53" s="58"/>
      <c r="L53" s="58"/>
    </row>
    <row r="54" spans="1:12" ht="15.75" x14ac:dyDescent="0.25">
      <c r="A54" s="154"/>
      <c r="B54" s="154"/>
      <c r="C54" s="154"/>
      <c r="D54" s="154"/>
      <c r="E54" s="58"/>
      <c r="F54" s="59">
        <v>2023</v>
      </c>
      <c r="G54" s="58"/>
      <c r="H54" s="60">
        <f>K51</f>
        <v>4917221.0999999996</v>
      </c>
      <c r="I54" s="58"/>
      <c r="J54" s="58"/>
      <c r="K54" s="58"/>
      <c r="L54" s="58"/>
    </row>
    <row r="55" spans="1:12" ht="15.75" x14ac:dyDescent="0.25">
      <c r="A55" s="154"/>
      <c r="B55" s="154"/>
      <c r="C55" s="154"/>
      <c r="D55" s="154"/>
      <c r="E55" s="58"/>
      <c r="F55" s="59">
        <v>2024</v>
      </c>
      <c r="G55" s="58"/>
      <c r="H55" s="60">
        <f>L51</f>
        <v>4648196.9000000004</v>
      </c>
      <c r="I55" s="58"/>
      <c r="J55" s="58"/>
      <c r="K55" s="58"/>
      <c r="L55" s="58"/>
    </row>
    <row r="56" spans="1:12" ht="18.75" x14ac:dyDescent="0.3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62" t="s">
        <v>35</v>
      </c>
    </row>
    <row r="57" spans="1:12" ht="15.75" x14ac:dyDescent="0.2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41.25" customHeight="1" x14ac:dyDescent="0.3">
      <c r="A58" s="151" t="s">
        <v>16</v>
      </c>
      <c r="B58" s="152"/>
      <c r="C58" s="152"/>
      <c r="D58" s="152"/>
      <c r="E58" s="152"/>
      <c r="F58" s="153" t="s">
        <v>22</v>
      </c>
      <c r="G58" s="153"/>
      <c r="H58" s="153"/>
      <c r="I58" s="153"/>
      <c r="J58" s="153"/>
      <c r="K58" s="153"/>
      <c r="L58" s="153"/>
    </row>
    <row r="59" spans="1:12" ht="15.7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.75" x14ac:dyDescent="0.25">
      <c r="A60" s="3"/>
      <c r="B60" s="3"/>
      <c r="C60" s="3"/>
      <c r="D60" s="3"/>
      <c r="E60" s="3"/>
      <c r="F60" s="3"/>
      <c r="G60" s="3"/>
      <c r="H60" s="4"/>
      <c r="I60" s="3"/>
      <c r="J60" s="4"/>
      <c r="K60" s="4"/>
      <c r="L60" s="4"/>
    </row>
    <row r="61" spans="1:12" ht="15.7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</sheetData>
  <sheetProtection selectLockedCells="1" selectUnlockedCells="1"/>
  <mergeCells count="87">
    <mergeCell ref="A39:L39"/>
    <mergeCell ref="A24:C24"/>
    <mergeCell ref="H24:I24"/>
    <mergeCell ref="A26:C26"/>
    <mergeCell ref="L36:L37"/>
    <mergeCell ref="A28:L28"/>
    <mergeCell ref="J32:J33"/>
    <mergeCell ref="K32:K33"/>
    <mergeCell ref="L32:L33"/>
    <mergeCell ref="I34:I35"/>
    <mergeCell ref="F35:F37"/>
    <mergeCell ref="I36:I37"/>
    <mergeCell ref="J36:J37"/>
    <mergeCell ref="J24:L24"/>
    <mergeCell ref="H25:I25"/>
    <mergeCell ref="D24:E24"/>
    <mergeCell ref="A58:E58"/>
    <mergeCell ref="F58:L58"/>
    <mergeCell ref="A53:D55"/>
    <mergeCell ref="F45:F47"/>
    <mergeCell ref="A40:L40"/>
    <mergeCell ref="A49:L49"/>
    <mergeCell ref="B50:L50"/>
    <mergeCell ref="B41:B47"/>
    <mergeCell ref="C41:C47"/>
    <mergeCell ref="D41:D47"/>
    <mergeCell ref="E41:E47"/>
    <mergeCell ref="F41:F44"/>
    <mergeCell ref="A6:L6"/>
    <mergeCell ref="A7:L7"/>
    <mergeCell ref="A8:L8"/>
    <mergeCell ref="A10:A14"/>
    <mergeCell ref="K11:L11"/>
    <mergeCell ref="D12:E13"/>
    <mergeCell ref="F12:H13"/>
    <mergeCell ref="I12:J13"/>
    <mergeCell ref="D10:E11"/>
    <mergeCell ref="F10:L10"/>
    <mergeCell ref="K12:L13"/>
    <mergeCell ref="K14:L14"/>
    <mergeCell ref="F17:H17"/>
    <mergeCell ref="I16:J16"/>
    <mergeCell ref="F16:H16"/>
    <mergeCell ref="K15:L15"/>
    <mergeCell ref="B10:C12"/>
    <mergeCell ref="F11:H11"/>
    <mergeCell ref="I11:J11"/>
    <mergeCell ref="B15:C15"/>
    <mergeCell ref="D15:E15"/>
    <mergeCell ref="F15:H15"/>
    <mergeCell ref="I15:J15"/>
    <mergeCell ref="B13:C13"/>
    <mergeCell ref="D14:E14"/>
    <mergeCell ref="F14:H14"/>
    <mergeCell ref="I14:J14"/>
    <mergeCell ref="F23:G23"/>
    <mergeCell ref="H23:I23"/>
    <mergeCell ref="F24:G24"/>
    <mergeCell ref="A25:C25"/>
    <mergeCell ref="K16:L16"/>
    <mergeCell ref="A19:L19"/>
    <mergeCell ref="A22:C23"/>
    <mergeCell ref="D23:E23"/>
    <mergeCell ref="B16:C16"/>
    <mergeCell ref="I17:J17"/>
    <mergeCell ref="D16:E16"/>
    <mergeCell ref="K17:L17"/>
    <mergeCell ref="J22:L23"/>
    <mergeCell ref="D22:I22"/>
    <mergeCell ref="B17:C17"/>
    <mergeCell ref="D17:E17"/>
    <mergeCell ref="C31:C37"/>
    <mergeCell ref="F25:G25"/>
    <mergeCell ref="J25:L25"/>
    <mergeCell ref="J34:J35"/>
    <mergeCell ref="K34:K35"/>
    <mergeCell ref="L34:L35"/>
    <mergeCell ref="K36:K37"/>
    <mergeCell ref="F26:G26"/>
    <mergeCell ref="D26:E26"/>
    <mergeCell ref="H26:I26"/>
    <mergeCell ref="J26:L26"/>
    <mergeCell ref="D31:D37"/>
    <mergeCell ref="E31:E37"/>
    <mergeCell ref="F31:F34"/>
    <mergeCell ref="I32:I33"/>
    <mergeCell ref="D25:E2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5" firstPageNumber="0" fitToWidth="2" fitToHeight="2" orientation="landscape" r:id="rId1"/>
  <headerFooter alignWithMargins="0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Нова 2</vt:lpstr>
      <vt:lpstr>'Нова 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</dc:creator>
  <cp:lastModifiedBy>Дяковська Марина Олександрівна</cp:lastModifiedBy>
  <cp:lastPrinted>2024-01-10T08:14:58Z</cp:lastPrinted>
  <dcterms:created xsi:type="dcterms:W3CDTF">2016-03-15T13:16:55Z</dcterms:created>
  <dcterms:modified xsi:type="dcterms:W3CDTF">2024-02-08T11:14:23Z</dcterms:modified>
</cp:coreProperties>
</file>