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19\2019_ЗМІНИ\2 зміни ЛИПЕНЬ\на ПК\"/>
    </mc:Choice>
  </mc:AlternateContent>
  <bookViews>
    <workbookView xWindow="0" yWindow="0" windowWidth="28800" windowHeight="12285" tabRatio="0"/>
  </bookViews>
  <sheets>
    <sheet name="TDSheet" sheetId="1" r:id="rId1"/>
  </sheets>
  <definedNames>
    <definedName name="_xlnm.Print_Titles" localSheetId="0">TDSheet!$4:$6</definedName>
    <definedName name="_xlnm.Print_Area" localSheetId="0">TDSheet!$A$1:$F$392</definedName>
  </definedNames>
  <calcPr calcId="152511"/>
</workbook>
</file>

<file path=xl/calcChain.xml><?xml version="1.0" encoding="utf-8"?>
<calcChain xmlns="http://schemas.openxmlformats.org/spreadsheetml/2006/main">
  <c r="K35" i="1" l="1"/>
  <c r="D16" i="1" l="1"/>
  <c r="N35" i="1" l="1"/>
  <c r="M35" i="1"/>
  <c r="L35" i="1"/>
  <c r="J35" i="1" l="1"/>
  <c r="H35" i="1" s="1"/>
  <c r="D35" i="1" s="1"/>
  <c r="D22" i="1" l="1"/>
  <c r="D10" i="1" l="1"/>
  <c r="D36" i="1" s="1"/>
  <c r="D393" i="1" s="1"/>
  <c r="E35" i="1"/>
  <c r="E36" i="1" s="1"/>
  <c r="E393" i="1" s="1"/>
  <c r="G36" i="1" l="1"/>
</calcChain>
</file>

<file path=xl/sharedStrings.xml><?xml version="1.0" encoding="utf-8"?>
<sst xmlns="http://schemas.openxmlformats.org/spreadsheetml/2006/main" count="421" uniqueCount="361">
  <si>
    <t>Розпорядник</t>
  </si>
  <si>
    <t>КПКВ</t>
  </si>
  <si>
    <t>Примiтка</t>
  </si>
  <si>
    <t>ДОХОДИ</t>
  </si>
  <si>
    <t>Залишок ЗФ (основний рахунок)</t>
  </si>
  <si>
    <t>Субвенції з Держбюджету України:</t>
  </si>
  <si>
    <t>Медична субвенція з державного бюджету місцевим бюджетам</t>
  </si>
  <si>
    <t>Перевиконання доходної частини:</t>
  </si>
  <si>
    <t>Податок та збір на доходи фізичних осіб</t>
  </si>
  <si>
    <t>Податок на прибуток підприємств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</si>
  <si>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</si>
  <si>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</si>
  <si>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</si>
  <si>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Орендна плата з юридичних осіб</t>
  </si>
  <si>
    <t>Єдиний податок</t>
  </si>
  <si>
    <t>Інші надходження (Доходи від власності та підприємницької діяльності)</t>
  </si>
  <si>
    <t>Інші надходження (Інші неподаткові надходження)</t>
  </si>
  <si>
    <t>Повернення бюджетних позичок, наданих суб'єктам господарювання</t>
  </si>
  <si>
    <t>зміни до додатка №4 до рішення</t>
  </si>
  <si>
    <t>передача із ЗФ до СФ</t>
  </si>
  <si>
    <t>зміни до додатка №2 до рішення</t>
  </si>
  <si>
    <t>Разом:</t>
  </si>
  <si>
    <t>Директор Департаменту фінансів</t>
  </si>
  <si>
    <t>Володимир РЕПІК</t>
  </si>
  <si>
    <t>Спеціальний фонд                          (грн.)</t>
  </si>
  <si>
    <t>КДБ, КФБ</t>
  </si>
  <si>
    <t>Закон України про Державний бюджет України на 2019 рік                                                                                                     (із змінами від __.__.2019 №______-VIII)                                                                                                                                                                                                 (зміни до додатка №1 до рішення)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</si>
  <si>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</si>
  <si>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</si>
  <si>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Перевикоанння доходної частини бюджету м.Києва                                                                                                                         (лист ДФ від 01.__.2019 №054-1-2-13/_____)                                                                                                                               (зміни до додатка №1 до рішення)</t>
  </si>
  <si>
    <t>депутаські</t>
  </si>
  <si>
    <t>Додаток 1</t>
  </si>
  <si>
    <t>разом передача</t>
  </si>
  <si>
    <t>Загальний                        фонд                                          (грн.)</t>
  </si>
  <si>
    <t>25% співфінансування</t>
  </si>
  <si>
    <t>30% співфінансування</t>
  </si>
  <si>
    <t>10% співфінансування ДФРР</t>
  </si>
  <si>
    <t>субв ПТУ</t>
  </si>
  <si>
    <t>субв якість освіти</t>
  </si>
  <si>
    <t>субв АТО</t>
  </si>
  <si>
    <t>субв СЕР</t>
  </si>
  <si>
    <t>субв Ек.мед.доп</t>
  </si>
  <si>
    <t>Розпорядження КМУ №418-р від 12.06.2019                                                                                                                           (зміни до додатка №1 до рішення)</t>
  </si>
  <si>
    <t>Розпорядження КМУ №421-р від 12.06.2019                                                                                                                           (зміни до додатка №1 до рішення)</t>
  </si>
  <si>
    <t>Постанова КМУ № 425 від 22.05.2019                                                                                                                            (зміни до додатка №1 до рішення)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</si>
  <si>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Луганських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 </t>
  </si>
  <si>
    <t xml:space="preserve"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 Києві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</si>
  <si>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</si>
  <si>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настала, каліцтва або захворювання, пов'язаних з перебуванням у цих державах, визначених пунктом 7 частини другої статті 7 Закону України "Про статус внаслідок поранення, контузії ветеранів війни, гарантії їх соціального захисту", та які потребують поліпшення житлових умов </t>
  </si>
  <si>
    <t>Розпорядження КМУ №357-р від 22.05.2019                                                                                                                           (зміни до додатка №1 до рішення)</t>
  </si>
  <si>
    <t>Розпорядження КМУ: №365-р від 05.06.2019 , №500-р від 10.07.2019                                                                                                                          (зміни до додатка №1 до рішення)</t>
  </si>
  <si>
    <t>Київська міська рада (Секретаріат)</t>
  </si>
  <si>
    <t>0111162</t>
  </si>
  <si>
    <t>Перерозподіл відповідно до розпорядження КМГ від 02.07.2019 №568, ПК  по Програмі вирішення депутатами КМР соціально-економічних проблем, виконання передвиборних програм та доручень виборців на 2016-2020 роки</t>
  </si>
  <si>
    <t>Перерозподіл відповідно до розпорядження КМГ від 02.07.2019 №569, ПК  по Програмі вирішення депутатами КМР соціально-економічних проблем, виконання передвиборних програм та доручень виборців на 2016-2020 роки</t>
  </si>
  <si>
    <t>0112152</t>
  </si>
  <si>
    <t>Перерозподіл відповідно до розпорядження КМГ від 13.06.2019 №506, ПК від 11.06.2019 №13/169 по Програмі вирішення депутатами КМР соціально-економічних проблем, виконання передвиборних програм та доручень виборців на 2016-2020 роки</t>
  </si>
  <si>
    <t>0113242</t>
  </si>
  <si>
    <t>0114082</t>
  </si>
  <si>
    <t>Перерозподіл відповідно до розпорядження КМГ від 13.06.2019 №507, ПК від 11.06.2019 №13/169 по Програмі вирішення  депутатами КМР соціально-економічних проблем, виконання передвиборних програм та доручень виборців на 2016-2020 роки</t>
  </si>
  <si>
    <t>Перерозподіл відповідно до розпорядження КМГ від 13.06.2019 №508, ПК від 11.06.2019 №13/169 по Програмі вирішення  депутатами КМР соціально-економічних проблем, виконання передвиборних програм та доручень виборців на 2016-2020 роки</t>
  </si>
  <si>
    <t>0116090</t>
  </si>
  <si>
    <t>Департамент освіти і науки виконавчого органу Київської міської ради (КМДА)</t>
  </si>
  <si>
    <t>0611110</t>
  </si>
  <si>
    <t>Субвенція на оновлення матеріально-технічної бази пропрофесійно-технічних навчальних закладів відповідно до постанови Кабінету Міністрів України від 10.04.2019 № 302</t>
  </si>
  <si>
    <t>0611130</t>
  </si>
  <si>
    <t>Перерозподіл коштів на підвищення посадових окладів науково-педагогічних працівників Університету ім.Б.Грінченка відповідно до Постанови КМУ від 23.01.2019 №36 "Про підвищення посадових окладів науково-педагогічних працівників" (РКМДА №1068 від 12.06.2019)</t>
  </si>
  <si>
    <t>0611140</t>
  </si>
  <si>
    <t>Перерозподіл коштів для підвищення рівня кваліфікації усіх категорій працівників закладів освіти за професією "Кухар" (РКМДА №1068 від 12.06.2019)</t>
  </si>
  <si>
    <t>Перерозподіл коштів згідно розпорядження КМДА від 12.06.2019 № 1068 на оплату енергоносіїв</t>
  </si>
  <si>
    <t>0611161</t>
  </si>
  <si>
    <t>Перерозподіл коштів для приведення у відповідність до умов контракту фонду оплати праці комунального некомерційного підприємства "Освітня агенція міста Києва" (РКМДА №1068 від 12.06.2019)</t>
  </si>
  <si>
    <t>0611162</t>
  </si>
  <si>
    <t>Перерозподіл коштів на підвищення посадових окладів науково-педагогічних працівників Університету ім.Б.Грінченка відповідно до Постанови КМУ від 23.01.2019 №36 "Про підвищення посадових окладів науково-педагогічних працівників" та для підвищення рівня кваліфікації усіх категорій працівників закладів освіти за професією "Кухар" (РКМДА №1068 від 12.06.2019)</t>
  </si>
  <si>
    <t>0617363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</si>
  <si>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на придбання обладнання  для ДВНЗ "Київський коледж легкої промисловості"</t>
  </si>
  <si>
    <t>Департамент охорони здоров'я виконавчого органу Київської міської ради   (КМДА)</t>
  </si>
  <si>
    <t>0710160</t>
  </si>
  <si>
    <t>1060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</si>
  <si>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0712010</t>
  </si>
  <si>
    <t>Перерозподіл відповідно до розпорядження КМДА від 25.07.19 №1321 на закупівлю обладнання для Олександрівської клінічної лікарні</t>
  </si>
  <si>
    <t>0712070</t>
  </si>
  <si>
    <t>Збільшення бюджетних призначень за рахунок субвенції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</t>
  </si>
  <si>
    <t>Перерозподіл відповідно до розпорядження КМДА від 25.07.19 №1321  для Центру екстренної медичної допомоги та медицини катастроф міста Києва на  дооснащення спеціального санітарного автотранспорту бригад екстренної медичної допомоги в сумі 11 250,0 тис.грн. та придбання засобів оснащення для демонстрації та тренування у навчально-тренувальних відділах підготовки центрів екстренної медичної допомоги та апаратно-програмного комплексу оперативно-диспечерських служб, як співфінансування субвенції з державного бюджету місцевим бюджетам на створення оперативно-диспечерських служб,на реалізацію пілотного проекту щодо розвитку системи екстренної медичної допомоги в сумі 4 541,3 тис.грн.</t>
  </si>
  <si>
    <t>0712111</t>
  </si>
  <si>
    <t>Перерозподіл бюджетних призначень за рахунок Програми вирішення депутатами Київської міської ради соціально-економічних проблем, виконання передвиборчих програм та доручень виборців на 2016-2019 роки для КНП "Центр первинної медико-санітарної допомоги №4" Дніпровського району на придбання комп"ютерної техніки</t>
  </si>
  <si>
    <t>0712151</t>
  </si>
  <si>
    <t>Перерозподіл відповідно до розпорядження КМДА від 25.07.19 №1321 " шляхом зменшення видатків, передбачених  Комунальній організації "Київмедспецтранс"</t>
  </si>
  <si>
    <t>0712152</t>
  </si>
  <si>
    <t>Перерозподіл відповідно до розпорядження КМДА від 25.07.19 №1321  на централізоване придбання обладнання та предметів довгострокового користування для КМКЛ №18, Київського міського центру дитячої нейрохірургії, КНП "КМЦ нефрології та діалізу" та КНП "Київська стоматологія"</t>
  </si>
  <si>
    <t>0717363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</si>
  <si>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для Київської міської клінічної лікарні №12 в загальній сумі 430,0 тис.грн., в т.ч. на придбання уретерореноскопа для відділення невідкладної медичної допомоги в сумі 200,0 тис.грн. та на придбання ендовідеоскопічної урологічної стійки з комплектуючими для відділення невідкладної медичної допомоги в сумі 230,0 тис.грн.</t>
  </si>
  <si>
    <t>Збільшення бюджетних призначень за рахунок субвенції з державного бюджету місцевим бюджетам на здійснення заходів щодо соціально-економічного розвитку окремих територій (розпорядження КМУ від 05.06.2019 №365-р) для Київської міської клінічної лікарні №12 на придбання хірургічного цисторезектоскопу з комплектуючими для відділення невідкладної допомоги</t>
  </si>
  <si>
    <t>Департамент соціальної політики виконавчого органу Київської міської ради (КМДА)</t>
  </si>
  <si>
    <t>0810160</t>
  </si>
  <si>
    <t>15000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</si>
  <si>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0813011</t>
  </si>
  <si>
    <t>Зменшення субвенції з Державного бюджету згідно розпорядження КМУ від 22,05,2019 №357-р</t>
  </si>
  <si>
    <t>Перерозподіл згідно розпорядження КМДА від 22.05.2019 №931(взв"язку з введенням системи монетизації  субсидій на ЖКП)</t>
  </si>
  <si>
    <t>0813012</t>
  </si>
  <si>
    <t>0813043</t>
  </si>
  <si>
    <t>Враховуючи фактичну потребу в коштах відповідно до контингенту отримувачів пропонується перерозподілити бюджетні призначення з виплати допомоги при народженні дитини, допомоги на дітей, над якими встановлено опіку чи піклування, допомоги на дітей одиноким матерям на надання допомоги на дітей, які виховуються у багатодітних сім’ях, допомоги особам, які не мають права на пенсію, та особам з інвалідністю, тимчасову допомогу непрацюючій особі, яка досягла пенсійного віку, але не набула права на пенсійну виплату, які здійснюються за рахунок коштів  субвенції з державного бюджету.</t>
  </si>
  <si>
    <t>0813044</t>
  </si>
  <si>
    <t>0813045</t>
  </si>
  <si>
    <t>0813082</t>
  </si>
  <si>
    <t>0813084</t>
  </si>
  <si>
    <t>0813087</t>
  </si>
  <si>
    <t>Департамент культури виконавчого органу Київської міської ради (КМДА)</t>
  </si>
  <si>
    <t>1014081</t>
  </si>
  <si>
    <t>Перерозподіл на проведення заходів комунальним закладом "Парк культури і відпочинку "Гідропарк" (Розпорядження КМДА від 26.07.2019 №1329)</t>
  </si>
  <si>
    <t>1014082</t>
  </si>
  <si>
    <t>Перерозподіл на проведення заходів комунальним закладом "Парк культури і відпочинку "Гідропарк"  (Розпорядження КМДА від 26.07.2019 №1329)</t>
  </si>
  <si>
    <t>1017363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</si>
  <si>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придбання концертного та звукового обладнання  для Київської академії танцю ім. С.Лифаря</t>
  </si>
  <si>
    <t>Департамент житлово-комунальної інфраструктури виконавчого органу Київської міської ради (КМДА)</t>
  </si>
  <si>
    <t>1217310</t>
  </si>
  <si>
    <t>КПКВК 1217310 (Перерозподіл Розп. КМДА від 23.05.2019 №933) "Будiвництво водопровiдної мережi Д=1400 мм вiд вул. м. Гречка до великої кiльцевої дороги у Подiльському, Шевченкiвському та Святошинському районах м.Києва"</t>
  </si>
  <si>
    <t>КПКВК 1217310 (Перерозподіл Розп. КМДА від 23.05.2019 №933) "Будiвництво каналiзацiйного колектора по вул. Стеценка з метою лiквiдацiї КНС "Нивки" в м.Києвi"</t>
  </si>
  <si>
    <t>КПКВК 1217310 (Перерозподіл Розп. КМДА від 23.05.2019 №933) "Будiвництво Пiвденно-Захiдного каналiзацiйного колектора, І-ІV пусковi комплекси, у м.Києвi"</t>
  </si>
  <si>
    <t>КПКВК 1217310 (Перерозподіл Розп. КМДА від 23.05.2019 №933) "Реконструкцiя каналiзацiйного колектора Д=1000-1200 мм по вул. Дегтяренка"</t>
  </si>
  <si>
    <t>КПКВК 1217310 (Перерозподіл Розп. КМДА від 23.05.2019 №933) "Реконструкцiя каналiзацiйного колектора Д=2400 мм по вул. м.Лебедєва у Днiпровському районi м.Києва"</t>
  </si>
  <si>
    <t>Департамент будівництва та житлового забезпечення виконавчого органу Київської міської ради (КМДА)</t>
  </si>
  <si>
    <t>1516081</t>
  </si>
  <si>
    <t>1516082</t>
  </si>
  <si>
    <t>1517321</t>
  </si>
  <si>
    <t>1517322</t>
  </si>
  <si>
    <t>КПКВК 1517322  (Перерозподіл Розп.КМДА від 16.05.2019 №859) "Реконструкція будівлі Київської міської клінічної лікарні №6 з розміщенням лікарні швидкої медичної допомоги "Правобережна" на проспекті Космонавта Комарова, 3 у Солом'янському районі"</t>
  </si>
  <si>
    <t>КПКВК 1517322  (Перерозподіл Розп.КМДА від 16.05.2019 №859) "Реконструкція будівлі поліклініки Київської міської дитячої клінічної лікарні № 1 з прибудовою ліфтової шахти на вул. Богатирській, 30 у Оболонському районі"</t>
  </si>
  <si>
    <t>1517324</t>
  </si>
  <si>
    <t>КПКВК 1517324  (Перерозподіл Розп.КМДА від 16.05.2019 №859) "Реконструкція об'єктів Київського зоологічного парку загальнодержавного значення на просп. Перемоги,32 у Шевченківському районі м. Києва"</t>
  </si>
  <si>
    <t>КПКВК 1517324 (перерозподіл розп.КМДА від 25.07.2019 №1322) "Будівництво меморіалу загиблим киянам-учасникам антитерористичноїї операції на сході України"</t>
  </si>
  <si>
    <t>КПКВК 1517324 (перерозподіл розп.КМДА від 25.07.2019 №1322) "Будівництво меморіального комплексу героїв-киян, що загинули за цілісність та незалежність України, на розі вулиць Михайла Грушевського та Петрівської алеї у Печерському районі"</t>
  </si>
  <si>
    <t>КПКВК 1517324 (перерозподіл розп.КМДА від 25.07.2019 №1322) "Реконструкція об'єктів Київського зоологічного парку загальнодержавного значення на просп. Перемоги,32 у Шевченківському районі м. Києва"</t>
  </si>
  <si>
    <t>1517325</t>
  </si>
  <si>
    <t>КПКВК 1517325 (перерозподіл розп.КМДА від 25.07.2019 №1322) "Реконструкція стадіону "Русанівець" на бульв. Ігоря Шамо (колишній бульв. Олексія Давидова), 10-12 у Дніпровському районі"</t>
  </si>
  <si>
    <t>1517330</t>
  </si>
  <si>
    <t>КПКВК 1517330 (перерозподіл розп.КМДА від 25.07.2019 №1322) "Реконструкція нежитлового будинку з прибудовою гуртожитку по пров. Польовий, 7 у Солом'янському районі м. Києва"</t>
  </si>
  <si>
    <t>1517340</t>
  </si>
  <si>
    <t>1517361</t>
  </si>
  <si>
    <t>1517363</t>
  </si>
  <si>
    <t>1517441</t>
  </si>
  <si>
    <t>КПКВК 1517441  (Перерозподіл Розп.КМДА від 16.05.2019 №859) "Будівництво мостового пішоходно-велосипедного переходу між парками "Хрещатий" та "Володимирська гірка" в Печерському та Шевченківському районах</t>
  </si>
  <si>
    <t>1517470</t>
  </si>
  <si>
    <t>КПКВК 1517470   (Перерозподіл Розп.КМДА від 16.05.2019 №859) "Реконструкція сходів від провулку Десятинного до вулиці Гончарної та благоустрою прилеглої території в межах пішохідної алеї до Андріївського узвозу"</t>
  </si>
  <si>
    <t>Департамент охорони культурної спадщини виконавчого органу Київської міської ради (КМДА)</t>
  </si>
  <si>
    <t>1814081</t>
  </si>
  <si>
    <t>6100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</si>
  <si>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Департамент транспортної інфраструктури виконавчого органу Київської міської ради (КМДА)</t>
  </si>
  <si>
    <t>1917361</t>
  </si>
  <si>
    <t>КПКВК 1917361 ( Перерозподіл розп. КМУ від 14.06.2019 №1092)"Будівництво Великої Окружної дороги на ділянці від просп.Маршала Рокоссовського до вул. Богатирської з будівництвом транспортної розв'язки в різних рівнях"</t>
  </si>
  <si>
    <t>1917363</t>
  </si>
  <si>
    <t>КПКВК 1917363 Cубвенція з Державного бюджету на здійснення заходів соціально-економічного розвитку окремих територій (розпорядження КМУ №365-р від 05.06.2019) на "Будівництво Подільського мостового переходу  через р. Дніпро у м.Києві"</t>
  </si>
  <si>
    <t>1917423</t>
  </si>
  <si>
    <t>КПКВК 1917423( Перерозподіл розп. КМУ від 14.06.2019 №1092) "Будівництво дільниці Сирецько-Печерської лінії метрополітену від станції "Сирець" на житловий масив Виноградар з електродепо у Подільському районі</t>
  </si>
  <si>
    <t>1917461</t>
  </si>
  <si>
    <t>КПКВК 1917461 (Зміна назви та уточнення вартості робіт розп.КМДА від 16.05.2019 № 860) "Будiвництво мережi зовнiшнього освiтлення в межах загального прибудинкового простору багатоквартирних житлових будинкiв за адресами:бульвар академiка Вернадського, 5/19, вулиця Депутатська, 21, вулиця Депутатська, 23 у Святошинському районi мiста Києва "</t>
  </si>
  <si>
    <t>КПКВК 1917461( Перерозподіл розп.КМДА від 16.05.2019 № 860) "Реконструкція мережі зовнішнього освітлення бульвару Тараса Шевченка у Шевченківському районі міста Києва"</t>
  </si>
  <si>
    <t>КПКВК 1917461 (Зміна назви перерозподіл розп.КМДА від 16.05.2019 № 860) "Будiвництво пiд'їзної автомобiльної дороги вiд просп. Валерiя Лобановського (Червонозоряного проспекту) (поблизу примикання вул. Володимира Брожка (вул. Кiровоградської) до Мiжнародного аеропорту "Київ" (Жуляни) у солом'янському районi м. Києва"</t>
  </si>
  <si>
    <t>КПКВК 1917461 (Зміна назви перерозподіл розп.КМДА від 16.05.2019 № 860) "Будiвництво пiд'їзної автомобiльної дороги вiд Червонозоряного проспекту (поблизу примикання вул. Кiровоградська) до мiжнародного аеропорту "Київ" (Жуляни) у Солом'янському районi м. Києва"</t>
  </si>
  <si>
    <t>КПКВК 1917461 (Зміна назви розп.КМДА від 16.05.2019 № 860) "Led-освiтлення парку "Сирецький яр""</t>
  </si>
  <si>
    <t>КПКВК 1917461 (Зміна назви розп.КМДА від 16.05.2019 № 860) "Будiвництво мережi лед-освiтлення в парку вiдпочинку "Сирецький яр" на вул. Ризькiй у Шевченкiвському районi мiста Києва"</t>
  </si>
  <si>
    <t>КПКВК 1917461 (Зміна назви розп.КМДА від 16.05.2019 № 860) "Будiвництво свiтлофорного об'єкту на Вiдрадному проспектi""</t>
  </si>
  <si>
    <t>КПКВК 1917461 (Зміна назви розп.КМДА від 16.05.2019 № 860) "Будiвництво свiтлофорного об'єкту по просп. Вiдрадний, 4,27/1 у Солом'янському районi м. Києва""</t>
  </si>
  <si>
    <t>КПКВК 1917461 (Зміна назви та уточнення вартості робіт  розп.КМДА від 16.05.2019 № 860) "Будiвництво мережi зовнiшнього освiтлення прибудинкової територiї на вулицi Василя Стуса, 9 у Святошинському районi мiста Києва   "</t>
  </si>
  <si>
    <t>КПКВК 1917461 (Зміна назви та уточнення вартості робіт розп.КМДА від 16.05.2019 № 860)  "Будiвництво мережi зовнiшнього освiтлення прибудинкових територiй мiкрорайону "Каунаський" в межах вiлиць Каунаська, Березнева, Харкiвське шосе та бульвару Ярослава Гашека у Днiпровському районi мiста Києва"</t>
  </si>
  <si>
    <t>КПКВК 1917461 (Зміна назви та уточнення вартості робіт розп.КМДА від 16.05.2019 № 860)  "Облаштування зовнішнього освітлення в мікрорайоні "Каунаський""</t>
  </si>
  <si>
    <t>КПКВК 1917461 (Зміна назви та уточнення вартості робіт розп.КМДА від 16.05.2019 № 860) "Будiвництво мережi зовнiшнього освiтлення скверу на Харкiвському шосе, 180/21 у Дарницькому районi мiста Києва"</t>
  </si>
  <si>
    <t>КПКВК 1917461 (Зміна назви та уточнення вартості робіт розп.КМДА від 16.05.2019 № 860) "Облаштування зовнішнього освітлення вулиці Стуса, 9 "</t>
  </si>
  <si>
    <t>КПКВК 1917461 (Зміна назви та уточнення вартості робіт розп.КМДА від 16.05.2019 № 860) "Облаштування зовнішнього освітлення: бульвар академіка Вернадського, 5/19 - вулиця Депутатська, 21-23"</t>
  </si>
  <si>
    <t>КПКВК 1917461(Зміна назви та уточнення вартості робіт розп.КМДА від 16.05.2019 № 860)  "Облаштування зовнішнього освітлення: вулиця Харківське шосе, 180/21"</t>
  </si>
  <si>
    <t>Управління екології та природних ресурсів виконавчого органу Київської міської ради (КМДА)</t>
  </si>
  <si>
    <t>2817310</t>
  </si>
  <si>
    <t>КПКВК 2817310 (перерозподіл Розп. КМДА від 24.07.2019 №1311) "Благоустрій територій Венеціанського, Долобецького островів у Дніпровському районі"</t>
  </si>
  <si>
    <t>КПКВК 2817310 (перерозподіл Розп. КМДА від 24.07.2019 №1311) "Будівництво берегоукріплюючих споруд та зони відпочинку вздовж Русанівської протоки у Дніпровському районі м. КИєва"</t>
  </si>
  <si>
    <t>КПКВК 2817310 (перерозподіл Розп. КМДА від 24.07.2019 №1311) "Будівництво інженерних мереж до громадських вбиралень зони відпочинку "Центральна" з урахуванням подальшого розвитку острова Труханів у Дніпровському районі м. Києва"</t>
  </si>
  <si>
    <t>КПКВК 2817310 (перерозподіл Розп. КМДА від 24.07.2019 №1311) "Будівництво насосної станції на озері Вирлиця та водопроводу технічної води для поливу зелених насаджень Харківської площі та пропекту Бажана в Дарницькому районі"</t>
  </si>
  <si>
    <t>КПКВК 2817310 (перерозподіл Розп. КМДА від 24.07.2019 №1311) "Будівництво парку вздовж просп. Генерала Ватутіна між просп.Володимира Маяковського та вул. Оноре ДЕ Бальзака у Деснянському  районі"</t>
  </si>
  <si>
    <t>КПКВК 2817310 (перерозподіл Розп. КМДА від 24.07.2019 №1311) "Будівництво парку культури і відпочинку "Парк Почайна" в Оболонському районі"</t>
  </si>
  <si>
    <t>КПКВК 2817310 (перерозподіл Розп. КМДА від 24.07.2019 №1311) "Реконструкція очисних споруд "Харківські"</t>
  </si>
  <si>
    <t>КПКВК 2817310 (перерозподіл Розп.КМДА від 24.07.2019 №1311) "Реконструкція зони відпочинку "Центральна" в частині створення рекреаційного маршруту з благоустроєм прилеглої території на Трухановому острові в Дніпровському районі м. Києва"</t>
  </si>
  <si>
    <t>КПКВК 2817310 (перерозподіл Розп.КМДА від 24.07.2019 №1311) "Реконструкція парку відпочинку в урочищі "Наталка" в Оболонському районі"</t>
  </si>
  <si>
    <t>2818311</t>
  </si>
  <si>
    <t>КПКВК 2818311 (перерозподіл Розп. КМДА від 24.07.2019 №1311) "Реконструкція зливостокової каналізації системи озер Опечень в Оболонському районі"</t>
  </si>
  <si>
    <t>КПКВК 2818311 (перерозподіл Розп.КМДА від 24.07.2019 №1311) "Будівництво системи аерації та благоустрій озера Лебедине у Дарницькому районі м. Києва"</t>
  </si>
  <si>
    <t>КПКВК 2818311 (перерозподіл Розп.КМДА від 24.07.2019 №1311) "Будівництво системи аерації та благоустрій озера Райдуга у Дніпровському районі м. Києва"</t>
  </si>
  <si>
    <t>КПКВК 2818311 (перерозподіл Розп.КМДА від 24.07.2019 №1311) "Будівництво системи регулювання рівня води в водоймі "Озера Сонячне" в Дарницькому районі м. Києва"</t>
  </si>
  <si>
    <t>КПКВК 2818311 (перерозподіл Розп.КМДА від 24.07.2019 №1311) "Реконструкція гідротехнічних споруд з відновленням екологічного та санітарно-гігієнічного стану р. Либідь в м. Києві"</t>
  </si>
  <si>
    <t>КПКВК 2818311 (перерозроділ Розп. КМДА від 24.07.2019 №1311) "Реконструкція Північно-Дарницького меліоканалу"</t>
  </si>
  <si>
    <t>Управління з питань  цивільного захисту виконавчого органу Київської міської ради (КМДА)</t>
  </si>
  <si>
    <t>3010160</t>
  </si>
  <si>
    <t>5900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</si>
  <si>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Департамент фiнансiв виконавчого органу Київської мiської ради (КМДА)</t>
  </si>
  <si>
    <t>3717693</t>
  </si>
  <si>
    <t>Перерозподіл видптків споживання згідно з розпорядженням виконавчого органу Київської міської ради (КМДА) від 21.05.2019 № 901</t>
  </si>
  <si>
    <t>3718600</t>
  </si>
  <si>
    <t>Перерозподіл видатків споживання згідно з розпорядженням виконавчого органу Київської міської ради (КМДА) від 21.05.2019 № 901</t>
  </si>
  <si>
    <t>Голосіївська районна в місті Києві державна адміністрація</t>
  </si>
  <si>
    <t>4010160</t>
  </si>
  <si>
    <t>4500 грн. Перерозподіл між кодами економічної класифікації видатків у додатку 3 (збільшення видатків на комунальні послуги (кол 8)), відповідно до наказу МФУ від 03.12.2018 № 953 (на вивезення побутових відходів)</t>
  </si>
  <si>
    <t>4011020</t>
  </si>
  <si>
    <t>Відповідно до постанови Кабінету Міністрів України від 03 квітня 2019 року № 319 «Деякі питання надання субвенції з державного бюджету місцевим бюджетам на реалізацію заходів, спрямованих на підвищення якості освіти» (субвенція на придбання послуг з доступу до Інтернету закладів освіти, персональних комп'ютерів)</t>
  </si>
  <si>
    <t>4011170</t>
  </si>
  <si>
    <t>Відповідно до постанови Кабінету Міністрів України від 03 квітня 2019 року № 319 «Деякі питання надання субвенції з державного бюджету місцевим бюджетам на реалізацію заходів, спрямованих на підвищення якості освіти» (субвенція на придбання спеціальних автомобілів)</t>
  </si>
  <si>
    <t>4013221</t>
  </si>
  <si>
    <t>РКМУ від 12.06.2019 №421-р  субвенція з ДБУ на виплату грошової компенсації для придбання житла пільговим категоріям населення</t>
  </si>
  <si>
    <t>4013223</t>
  </si>
  <si>
    <t>РКМУ від 12.06.2019 №418-р субвенція з ДБУ на виплату грошової компенсації для придбання житла пільговим категоріям населення</t>
  </si>
  <si>
    <t>Дарницька районна в місті Києві державна адміністрація</t>
  </si>
  <si>
    <t>4111020</t>
  </si>
  <si>
    <t>Перерозподіл бюджетних призначень за рахунок  Програми вирішення депутатами Київської міської ради соціально-економічних проблем, виконання передвиборних програм та доручень виборців на 2016-2019 роки на придбання проектора для ліцею "Наукова зміна" (Розпорядження КМГ від 02.07.2019 №568)</t>
  </si>
  <si>
    <t>4111170</t>
  </si>
  <si>
    <t>4113104</t>
  </si>
  <si>
    <t>Перерозподіл відповідно до розпорядження КМГ №267 від 04.04.2019 по Програмі вирішення депутатами Київської міської ради соціально-економічних проблем, виконання передвиборних програм та доручень виборців на 2016-2019 роки на придбання обладнання для виготовлення кисневих коктелів, а саме кисневого апарату МИТ-С одноканального для кисневого коктелю.</t>
  </si>
  <si>
    <t>4113221</t>
  </si>
  <si>
    <t>РКМУ від 12.06.2019 №421-р субвенція з ДБУ на виплату грошової компенсації для придбання житла пільговим категоріям населення</t>
  </si>
  <si>
    <t>4113222</t>
  </si>
  <si>
    <t>4113223</t>
  </si>
  <si>
    <t>4113224</t>
  </si>
  <si>
    <t>4114030</t>
  </si>
  <si>
    <t>Перерозподіл бюджетних призначень за рахунок Програми вирішення депутатами Київської міської ради соціально-економічних проблем та доручень виборців на 2016-2019 роки для бібліотеки №143 на придбання мультимедійного проектора, проекційного екрана та музичного центру (Розпорядження КМГ від 13.06.2019 №507)</t>
  </si>
  <si>
    <t>4117363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</si>
  <si>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капітальний ремонт житлового фонду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</si>
  <si>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капітальний ремонт фасаду ДНЗ №774, покрівлі ДНЗ №809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</si>
  <si>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придбання обладнання для муз.школи №4, 9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</si>
  <si>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придбання туристичного  обладнання ЗНЗ №237, №314, № 323 та термомодернізація ЗНЗ №267, кап.ремонт покрівлі Скандинавської та Слов"янської гімназій, капремонт приміщень ЗНЗ №314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</si>
  <si>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капітальний ремонт житлового фонду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</si>
  <si>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капітальний ремонт фасадів ДНЗ 774</t>
  </si>
  <si>
    <t>Субвенція з державного бюджету на здійснення заходів щодо соц-економічного розвитку окремих територій (Розпорядження КМУ №500-Р "Реконструкція та модернізація ліфтів у ж/б по вул. Харківське шосе,59"</t>
  </si>
  <si>
    <t>Деснянська районна в місті Києві державна адміністрація</t>
  </si>
  <si>
    <t>4210160</t>
  </si>
  <si>
    <t>19800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</si>
  <si>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4211020</t>
  </si>
  <si>
    <t>4213221</t>
  </si>
  <si>
    <t>4213223</t>
  </si>
  <si>
    <t>4213241</t>
  </si>
  <si>
    <t>800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</si>
  <si>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4216011</t>
  </si>
  <si>
    <t>Перерозподіл відповідно до розпорядження КМГ №276 від 04.04.2019 по Програмі вирішення депутатами Київської міської ради соціально-економічних проблем, виконання передвиборних програм та доручень виборців на 2016-2019 роки для житлово-будівельних кооперативів Деснянського району на встановлення охоронної сигналізації для захисту ліфтового господарства та інженерного обладнання будинків</t>
  </si>
  <si>
    <t>4217330</t>
  </si>
  <si>
    <t>КПКВК 4217330 (Перерозподіл Розп. КМДА від 06.06.2019 №1034) "Реконструкція нежитлових приміщень будівлі на просп. Маяковського, 15 СЗ у Деснянському районі міста Києва під розміщення залу урочистих подій"</t>
  </si>
  <si>
    <t>4217363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</si>
  <si>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 на придбання дизельного паливо для мікроавтобусу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</si>
  <si>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 на придбання дизельного паливо для мікроавтобусу  -50,0тис.грн, закупівля комп’ютерного  та звукового обладнання  -250,0 тис.грн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</si>
  <si>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закупівлю електросамокатів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</si>
  <si>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капітальний ремонт ліфта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</si>
  <si>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придбання дизельного паливо для мікроавтобусу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</si>
  <si>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ремонт навчальних класів та придбання обладнання НВК "Мрія"</t>
  </si>
  <si>
    <t>4217461</t>
  </si>
  <si>
    <t>КПКВК 4217461 (Перерозподіл Розп. КМДА від 06.06.2019 №1034) "Реконструкція транспортної розвязки просп. Генерала Ватутіна -вул, Оноре де Бальзака з організацією додаткових зїздів на просп. Генерала Ватутіна у Деснянському районі міста Києва"</t>
  </si>
  <si>
    <t>Дніпровська районна в місті Києві державна адміністрація</t>
  </si>
  <si>
    <t>4311020</t>
  </si>
  <si>
    <t>Перерозподіл бюджетних призначень за рахунок  Програми вирішення депутатами Київської міської ради соціально-економічних проблем, виконання передвиборних програм та доручень виборців на 2016-2019 роки на придбання комп"ютерної техніки  для ЗНЗ №99 (Розпорядження КМГ від 02.07.2019 №569)</t>
  </si>
  <si>
    <t>4313221</t>
  </si>
  <si>
    <t>4313223</t>
  </si>
  <si>
    <t>4314030</t>
  </si>
  <si>
    <t>Перерозподіл бюджетних призначень за рахунок Програми вирішення депутатами Київської міської ради соціально-економічних проблем та доручень виборців на 2016-2019 роки для бібліотеки імені В.Сосюри на придбання комп`ютерної техніки (Розпорядження КМГ від 13.06.2019 №508)</t>
  </si>
  <si>
    <t>4317363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</si>
  <si>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капітальний ремонт житлових будинків(ліфтів)</t>
  </si>
  <si>
    <t>Оболонська районна в місті Києві державна адміністрація</t>
  </si>
  <si>
    <t>4411020</t>
  </si>
  <si>
    <t>4413221</t>
  </si>
  <si>
    <t>4413223</t>
  </si>
  <si>
    <t>4417363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</si>
  <si>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капітальний ремонт спортивного майданчика  ЗНЗ №29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</si>
  <si>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капітальний ремонт тіньових навісів та ігрових майданчиків ДНЗ №527, 135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</si>
  <si>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облаштування майданчиків</t>
  </si>
  <si>
    <t>Печерська районна в місті Києві державна адміністрація</t>
  </si>
  <si>
    <t>4511020</t>
  </si>
  <si>
    <t>4513221</t>
  </si>
  <si>
    <t>4513223</t>
  </si>
  <si>
    <t>Подільська районна в місті Києві державна адміністрація</t>
  </si>
  <si>
    <t>4611020</t>
  </si>
  <si>
    <t>4613221</t>
  </si>
  <si>
    <t>4613223</t>
  </si>
  <si>
    <t>4616011</t>
  </si>
  <si>
    <t>Перерозподіл видатків відповідно до розпорядження ВО КМР (КМДА) №997 від 03.06.2019 з капітального ремонту житлового фонду на умовах співфінансування (КПКВ 4616011) на капітальний ремонт ліфтів на умовах співфінансування (КПКВ 4616015).</t>
  </si>
  <si>
    <t>4616015</t>
  </si>
  <si>
    <t>Святошинська районна в місті Києві державна адміністрація</t>
  </si>
  <si>
    <t>4711020</t>
  </si>
  <si>
    <t>4713221</t>
  </si>
  <si>
    <t>4713223</t>
  </si>
  <si>
    <t>4717363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</si>
  <si>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капітальний ремонт житлового фонду та облаштування майданчиків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</si>
  <si>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придбання інтерактивних дошок, муз.обладнання, меблів для ЗНЗ №203. інтерактивна дошка ЗНЗ №55, навчальне обладнання ЗНЗ №200, інвентарю НВК "Свічадо", капітальний ремонт ЗНЗ №203, ЗНЗ №200, НВК  "Свічадо"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</si>
  <si>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придбання кондиціонеру для ДНЗ №463 та капітальний ремонт спорт майданчиків ДНЗ №559, 599, 682, ремонт приміщень ДНЗ №276, 463 ремонт та облаштування басейну  ДНЗ №599,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</si>
  <si>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 на капітальний ремонт та придбання обладнання для пральні ДНЗ №674</t>
  </si>
  <si>
    <t>КПКВК 4717363 (Cубвенція з Державного бюджету на здійснення заходів соціально-економічного розвитку окремих територій розпорядження КМУ №365-р від 05.06.2019)  "Термомодернізація будівлі КНП "Консультативно-діагностичний центр", вул. Симиренка, 10 Святошинського району міста Києва"</t>
  </si>
  <si>
    <t>Солом'янська районна в місті Києві державна адміністрація</t>
  </si>
  <si>
    <t>4811020</t>
  </si>
  <si>
    <t>Перерозподіл відповідно до розпорядження КМГ №420 від 14.05.2019 по Програмі вирішення депутатами Київської міської ради соціально-економічних проблем, виконання передвиборних програм та доручень виборців на 2016-2019 роки для гімназії "Міленіум" №318 на придбання інтерактивного комплекту</t>
  </si>
  <si>
    <t>4813221</t>
  </si>
  <si>
    <t>4813223</t>
  </si>
  <si>
    <t>4817363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</si>
  <si>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на капітальний ремонт стадіону та спортивного майданчику (в т.ч.облаштування бігових доріжок) школи № 187</t>
  </si>
  <si>
    <t>Cубвенція з Державного бюджету на здійснення заходів соціально-економічного розвитку окремих територій (розпорядження КМУ №500-р від 10.07.2019) на поліпшення водовідведенняприватного сектору Олександрівської Слобідки</t>
  </si>
  <si>
    <t>КПКВК 4917363 (Cубвенція з Державного бюджету на здійснення заходів соціально-економічного розвитку окремих територій розпорядження КМУ №365-р від 05.06.2019) на "Поліпшення водовідведення приватного сектора Олександрівської Слобідки у Солом"янському районі"</t>
  </si>
  <si>
    <t>4817670</t>
  </si>
  <si>
    <t>Перерозподіл видатків з метою виконання рішення КМР від 16.05.2019 №891/7547 "Про збільшення розміру статутного капіталу комунальних підприємств",  розпорядження ВО КМР (КМДА) від 11.07.2019 №1245.</t>
  </si>
  <si>
    <t>4817693</t>
  </si>
  <si>
    <t>Перерозподіл видатків з метою виконання рішення КМР від 16.05.2019 №891/7547 "Про збільшення розміру статутного капіталу комунальних підприємств", розпорядження ВО КМР (КМДА) від 11.07.2019 №1245</t>
  </si>
  <si>
    <t>Шевченківська районна в місті Києві державна адміністрація</t>
  </si>
  <si>
    <t>4911020</t>
  </si>
  <si>
    <t>4911100</t>
  </si>
  <si>
    <t>13700 грн. Перерозподіл між кодами економічної  класифікації видатків у додатку 3 рішення (збільшення видатків на комунальні послуги(кол.8)), відповідно до наказу МФУ від 03.12.2018 №953 (на вивезення  побутових відходів)</t>
  </si>
  <si>
    <t>4913221</t>
  </si>
  <si>
    <t>4917325</t>
  </si>
  <si>
    <t>4917340</t>
  </si>
  <si>
    <t>4917363</t>
  </si>
  <si>
    <t>Cубвенція з Державного бюджету на здійснення заходів соціально-економічного розвитку окремих територій (розпорядження КМУ №365-р від 05.06.2019) на придбання інтерактивного обладнання  для НУШ гімназія №48</t>
  </si>
  <si>
    <t>ВИДАТКИ: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</si>
  <si>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</si>
  <si>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виплату грошової компенсації за належні для отримання жилі приміщення 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І–ІІ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</si>
  <si>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Перерозподіл відповідно до розпорядження КМГ №267 від 04.04.2019 по Програмі вирішення депутатами Київської міської ради соціально-економічних проблем, виконання передвиборних програм та доручень виборців на 2016-2020 роки</t>
  </si>
  <si>
    <t>Перерозподіл відповідно до розпорядження КМГ №420 від 14.05.2019 по Програмі вирішення депутатами Київської міської ради соціально-економічних проблем, виконання передвиборних програм та доручень виборців на 2016-2020 роки</t>
  </si>
  <si>
    <t>Перерозподіл відповідно до розпорядження КМГ №276 від 04.04.2019 по Програмі вирішення депутатами Київської міської ради соціально-економічних проблем, виконання передвиборних програм та доручень виборців на 2016-2020 роки</t>
  </si>
  <si>
    <r>
  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</t>
    </r>
    <r>
      <rPr>
        <sz val="8"/>
        <rFont val="Arial"/>
        <family val="2"/>
        <charset val="204"/>
      </rPr>
      <t xml:space="preserve">г, що надаються у багатоквартирних будинках за індивідуальними договорами </t>
    </r>
  </si>
  <si>
    <t>Розп.КМДА про перерозподіл від 25.07.2019 № 1323 КПКВК 1516081(перерозподіл розп.КМДА від 25.07.2019 № 1323) "Будівництво доступного житла"</t>
  </si>
  <si>
    <t>Розп.КМДА про перерозподіл від 25.07.2019 № 1323 КПКВК 1516082 (перерозподіл розп.КМДА від 25.07.2019 № 1323) "Придбання житла для окремих категорiй населення вiдповiдно до законодавства (учасникiв АТО/ООС та членiв їх сiмей)"</t>
  </si>
  <si>
    <t>Розп.КМДА про перерозподіл від 25.07.2019 № 1322 КПКВК 1517321 (перерозподіл розп.КМДА від 25.07.2019 № 1322) " Реконструкція дошкільного навчального закладу № 652 на вул.Волго-Донській, 21-А (вул.Бориспільській, 28/1) у Дарницькому районі м. Києва"</t>
  </si>
  <si>
    <t>Розп.КМДА про перерозподіл від 25.07.2019 № 1322 КПКВК 1517321 (перерозподіл розп.КМДА від 25.07.2019 № 1322) " Реконструкція дошкільного навчального закладу № 646 на вул. Богдана Гаврилишина,11-А у Шевченківському районі м. Києва" (зміна назви об'єкта)</t>
  </si>
  <si>
    <t>Розп.КМДА про перерозподіл від 25.07.2019 № 1322 КПКВК 1517321 (перерозподіл розп.КМДА від 25.07.2019 № 1322) " Реконструкція дошкільного навчального закладу № 646 на вул. Богдана Гаврилишина,11-А"</t>
  </si>
  <si>
    <t>Розп.КМДА про перерозподіл від 25.07.2019 № 1322 КПКВК 1517321 (перерозподіл розп.КМДА від 25.07.2019 № 1322) " Реконструкція з надбудовою навчально-адміністративного корпусу Київського університету ім. Бориса Грінченка по просп. Павла Тичини,17 у Дніпровському районі м. Києва"</t>
  </si>
  <si>
    <t>Розп.КМДА про перерозподіл від 25.07.2019 № 1322 КПКВК 1517321 (перерозподіл розп.КМДА від 25.07.2019 № 1322) " Реконструкція з прибудовою будівлі спеціалізованої школи І-ІІІ ступенів № 129 м. Києва з поглибленими вивченням англійської мови на проспекті Юрія Гагаріна,19 у Дніпровському районі м. Києва"</t>
  </si>
  <si>
    <t>Розп.КМДА про перерозподіл від 25.07.2019 № 1322 КПКВК 1517321 (перерозподіл розп.КМДА від 25.07.2019 № 1322) " Реконструкція стадіону середньої загальноосвітньої школи І-ІІІ ступенів № 201 м. Києва на бульварі Перова, 14-А у Дніпровському районі м. Києва""</t>
  </si>
  <si>
    <t>Розп.КМДА про перерозподіл від 25.07.2019 № 1322 КПКВК 1517321 (перерозподіл розп.КМДА від 25.07.2019 № 1322) " Реконструкція стадіону та спортивних споруд спеціалізованої школи № 181 ім. Івана Кудрі, 22-А в Печерському районі м. Києва""</t>
  </si>
  <si>
    <t>Розп.КМДА про перерозподіл від 25.07.2019 № 1322 КПКВК 1517322 (перерозподіл розп.КМДА від 25.07.2019 № 1322) " Реконструкція будівлі відділення екстренної (швидкої) медичної допомоги №7, просп. Свободи, 22А у Подільському районі" (зміна назви)</t>
  </si>
  <si>
    <t>Розп.КМДА про перерозподіл від 25.07.2019 № 1322 КПКВК 1517322 (перерозподіл розп.КМДА від 25.07.2019 № 1322) " Реконструкція будівлі на просп. Свободи, 22-А під відділення екстреної (швидкої) медичної допомоги №7 у Подільському районі"</t>
  </si>
  <si>
    <t>Розп.КМДА про перерозподіл від 25.07.2019 № 1322 КПКВК 1517322 (перерозподіл розп.КМДА від 25.07.2019 № 1322) "Будівництво додаткового корпусу Київської міської клінічної лікарні №11 Дніпровського району м. Києва на вул. Рогозівській,6 для розміщення Центру нейрореабілітації учасників АТО" (зміна назви)</t>
  </si>
  <si>
    <t>Розп.КМДА про перерозподіл від 25.07.2019 № 1322 КПКВК 1517322 (перерозподіл розп.КМДА від 25.07.2019 № 1322) "Реконструкція будівель з добудовою додаткового корпусу для розміщення Центру нейрореабілітації учасників АТО Київської міської клінічної лікарні №11 Дніпровського району м. Києва на вул. Рогозівській,6 " (зміна назви)</t>
  </si>
  <si>
    <t>Розп.КМДА про перерозподіл від 25.07.2019 № 1322 КПКВК 1517322 (перерозподіл розп.КМДА від 25.07.2019 № 1322) "Реконструкція будівлі  Київського міського будинку дитини "Берізка" з прибудовою корпусу фізичної та реабілітаційної медицини на вул. Кубанської України (Маршала Жукова),4 в Деснянському районі" (зміна назви)</t>
  </si>
  <si>
    <t>Розп.КМДА про перерозподіл від 25.07.2019 № 1322 КПКВК 1517322 (перерозподіл розп.КМДА від 25.07.2019 № 1322) "Реконструкція будівлі Київської міської клінічної лікарні №6 з розміщенням лікарні швидкої медичної допомоги "Правобережна" на проспекті Космонавта Комарова,3 у Солом'янському районі"</t>
  </si>
  <si>
    <t>Розп.КМДА про перерозподіл від 25.07.2019 № 1322 КПКВК 1517322 (перерозподіл розп.КМДА від 25.07.2019 № 1322) "Реконструкція з прибудовою корпусу фізичної та реабілітаційної медицини Київського міського будинку дитини "Берізка" на вул. Жукова,4 в Деснянському районі" (зміна назви)</t>
  </si>
  <si>
    <t>Розп.КМДА про перерозподіл від 25.07.2019 № 1322 КПКВК 1517340 (перерозподіл розп.КМДА від 25.07.2019 № 1322) " Реставрація Київського міського будинку учителя на вул. Володимирській, 57"</t>
  </si>
  <si>
    <t>Розп.КМДА про перерозподіл від 25.07.2019 № 1322 КПКВК 1517361 (перерозподіл розп.КМДА від 25.07.2019 № 1322) " Реконструкція з прибудовою та надбудовою до школи № 42 на вул. Хорольській,19 у Дніпровському районі м. Києва"</t>
  </si>
  <si>
    <t>Розп.КМДА про перерозподіл від 25.07.2019 № 1322 КПКВК 1517321 (перерозподіл розп.КМДА від 25.07.2019 № 1322) "Будівництво загальноосвітньої школи у 24 мікрорайоні ж/м "Вигурівщина-Троєщина" у Деснянському районі м. Києва"</t>
  </si>
  <si>
    <t>КПКВК 4917325 "Реконструкція спортивного комплексу "Стадіон "Старт" по вул.Шолуденка, 26-28/4 у Шевченківському районі м. Києва" (зміна назви відповідно до розп.КМДА від 04.06.2019 №1008)</t>
  </si>
  <si>
    <t>КПКВК 4917340 "Реставрація комплексу стадіону «Старт» із пристосуванням до сучасних вимог та реконструкцією нежилих будівель на вул. Шолуденка, 26-28/4 у Шевченківському районі міста Києва" (зміна назви відповідно до розп.КМДА від 04.06.2019 №1008)</t>
  </si>
  <si>
    <t>Пропозицiї по уточненню бюджету м. Києва на 2019 рік                                                                        (зміни до додатків 1, 2, 3  до рішення)</t>
  </si>
  <si>
    <t>Постанова КМУ № 302 від 10.04.2019 (зміни до додатка №1 до рішення)</t>
  </si>
  <si>
    <t>Постанова КМУ № 319 від 03.04.2019  (зміни до додатка №1 до рішення)</t>
  </si>
  <si>
    <t>Постанова КМУ № 425 від 22.05.2019  (зміни до додатка №1 до рішення)</t>
  </si>
  <si>
    <t>0611010</t>
  </si>
  <si>
    <t>З врахуванням вимог Рішення Київської міської ради  від 13.09.2018 №1369/5433 "Про затвердження Порядку здійснення видатків на дошкільну освіту у місті Києві на основі базового фінансового нормативу бюджетної забезпеченості" розподілено цільовий фонд вирівнювання</t>
  </si>
  <si>
    <t>Перерозподіл коштів на виплату зароітної плати науково-педагогічним працівникам Університету ім.Б.Грінченка на підвищення посадових окладів відповідно до Постанови КМУ від 23.01.2019 "36 "Про підвищення посадових окладів науково-педагогічних працівників" Лист ДОН від 03.07.2019 №063-4680</t>
  </si>
  <si>
    <t>4011010</t>
  </si>
  <si>
    <t>4111010</t>
  </si>
  <si>
    <t>4211010</t>
  </si>
  <si>
    <t>4311010</t>
  </si>
  <si>
    <t>4411010</t>
  </si>
  <si>
    <t>4511010</t>
  </si>
  <si>
    <t>4517670</t>
  </si>
  <si>
    <t>Перерозподіл видатків з метою виконання рішення КМР від 16.05.2019 №891/7547 "Про збільшення розміру статутного капіталу комунальних підприємств", розпорядження ВО КМР (КМДА) від 06.08.2019 №1399</t>
  </si>
  <si>
    <t>4517693</t>
  </si>
  <si>
    <t>4611010</t>
  </si>
  <si>
    <t>4711010</t>
  </si>
  <si>
    <t>4811010</t>
  </si>
  <si>
    <t>4911010</t>
  </si>
  <si>
    <t>Итого</t>
  </si>
  <si>
    <t>КПКВК 1917461(Перерозподіл розп.КМДА від 16.05.2019 № 860) "Будівництво світлофорних об'єктів"</t>
  </si>
  <si>
    <t>КПКВК 1917461(Перерозподіл розп.КМДА від 16.05.2019 № 860) "Реконструкція світлофорних об'єктів"</t>
  </si>
  <si>
    <t>З урахуванням вимог Рішення Київської міської ради  від 13.09.2018 №1369/5433 "Про затвердження Порядку здійснення видатків на дошкільну освіту у місті Києві на основі базового фінансового нормативу бюджетної забезпеченості" розподілено цільовий фонд вирівнювання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</si>
</sst>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_ ;\-#,##0\ "/>
    <numFmt numFmtId="166" formatCode="#,##0.00_ ;[Red]\-#,##0.00\ "/>
  </numFmts>
  <fonts count="21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11"/>
      <color theme="1"/>
      <name val="Arial"/>
      <family val="2"/>
      <charset val="204"/>
    </font>
    <font>
      <sz val="16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8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0"/>
        <bgColor indexed="64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/>
    <xf numFmtId="0" fontId="7" fillId="0" borderId="0" xfId="0" applyFont="1"/>
    <xf numFmtId="164" fontId="8" fillId="2" borderId="5" xfId="0" applyNumberFormat="1" applyFont="1" applyFill="1" applyBorder="1" applyAlignment="1">
      <alignment vertical="center"/>
    </xf>
    <xf numFmtId="165" fontId="8" fillId="2" borderId="7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top"/>
    </xf>
    <xf numFmtId="0" fontId="14" fillId="0" borderId="0" xfId="0" applyFont="1"/>
    <xf numFmtId="0" fontId="8" fillId="3" borderId="5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 indent="1"/>
    </xf>
    <xf numFmtId="0" fontId="8" fillId="3" borderId="6" xfId="0" applyFont="1" applyFill="1" applyBorder="1" applyAlignment="1">
      <alignment horizontal="left" vertical="top" wrapText="1" indent="1"/>
    </xf>
    <xf numFmtId="1" fontId="3" fillId="3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top"/>
    </xf>
    <xf numFmtId="1" fontId="13" fillId="3" borderId="1" xfId="0" applyNumberFormat="1" applyFont="1" applyFill="1" applyBorder="1" applyAlignment="1">
      <alignment horizontal="center" vertical="top"/>
    </xf>
    <xf numFmtId="164" fontId="13" fillId="3" borderId="1" xfId="0" applyNumberFormat="1" applyFont="1" applyFill="1" applyBorder="1" applyAlignment="1">
      <alignment horizontal="right" vertical="top"/>
    </xf>
    <xf numFmtId="4" fontId="3" fillId="3" borderId="7" xfId="0" applyNumberFormat="1" applyFont="1" applyFill="1" applyBorder="1" applyAlignment="1">
      <alignment vertical="top"/>
    </xf>
    <xf numFmtId="4" fontId="3" fillId="3" borderId="6" xfId="0" applyNumberFormat="1" applyFont="1" applyFill="1" applyBorder="1" applyAlignment="1">
      <alignment vertical="top"/>
    </xf>
    <xf numFmtId="4" fontId="3" fillId="3" borderId="5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3" fillId="3" borderId="7" xfId="0" applyNumberFormat="1" applyFont="1" applyFill="1" applyBorder="1" applyAlignment="1">
      <alignment horizontal="left" vertical="top" wrapText="1"/>
    </xf>
    <xf numFmtId="4" fontId="3" fillId="3" borderId="6" xfId="0" applyNumberFormat="1" applyFont="1" applyFill="1" applyBorder="1" applyAlignment="1">
      <alignment horizontal="left" vertical="top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6" fontId="18" fillId="0" borderId="0" xfId="0" applyNumberFormat="1" applyFont="1" applyAlignment="1">
      <alignment vertical="center"/>
    </xf>
    <xf numFmtId="164" fontId="20" fillId="3" borderId="1" xfId="0" applyNumberFormat="1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166" fontId="20" fillId="3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horizontal="right" vertical="top"/>
    </xf>
    <xf numFmtId="4" fontId="3" fillId="3" borderId="6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 wrapText="1" indent="2"/>
    </xf>
    <xf numFmtId="0" fontId="3" fillId="5" borderId="6" xfId="0" applyFont="1" applyFill="1" applyBorder="1" applyAlignment="1">
      <alignment horizontal="left" vertical="top" wrapText="1" indent="2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4" fontId="3" fillId="3" borderId="6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4" fillId="0" borderId="0" xfId="0" applyFont="1" applyAlignment="1"/>
    <xf numFmtId="3" fontId="3" fillId="4" borderId="1" xfId="0" applyNumberFormat="1" applyFont="1" applyFill="1" applyBorder="1" applyAlignment="1">
      <alignment horizontal="right" vertical="top"/>
    </xf>
    <xf numFmtId="3" fontId="3" fillId="5" borderId="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/>
    </xf>
    <xf numFmtId="4" fontId="3" fillId="3" borderId="5" xfId="0" applyNumberFormat="1" applyFont="1" applyFill="1" applyBorder="1" applyAlignment="1">
      <alignment horizontal="left" vertical="center" wrapText="1"/>
    </xf>
    <xf numFmtId="4" fontId="6" fillId="3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4" fontId="3" fillId="3" borderId="5" xfId="0" applyNumberFormat="1" applyFont="1" applyFill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4" fontId="3" fillId="3" borderId="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left" vertical="top" wrapText="1"/>
    </xf>
    <xf numFmtId="4" fontId="3" fillId="3" borderId="6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11" fillId="3" borderId="5" xfId="0" applyNumberFormat="1" applyFont="1" applyFill="1" applyBorder="1" applyAlignment="1">
      <alignment horizontal="center" vertical="top"/>
    </xf>
    <xf numFmtId="4" fontId="11" fillId="3" borderId="7" xfId="0" applyNumberFormat="1" applyFont="1" applyFill="1" applyBorder="1" applyAlignment="1">
      <alignment horizontal="center" vertical="top"/>
    </xf>
    <xf numFmtId="4" fontId="11" fillId="3" borderId="6" xfId="0" applyNumberFormat="1" applyFont="1" applyFill="1" applyBorder="1" applyAlignment="1">
      <alignment horizontal="center" vertical="top"/>
    </xf>
    <xf numFmtId="4" fontId="13" fillId="3" borderId="7" xfId="0" applyNumberFormat="1" applyFont="1" applyFill="1" applyBorder="1" applyAlignment="1">
      <alignment horizontal="left" vertical="top" wrapText="1"/>
    </xf>
    <xf numFmtId="4" fontId="13" fillId="3" borderId="6" xfId="0" applyNumberFormat="1" applyFont="1" applyFill="1" applyBorder="1" applyAlignment="1">
      <alignment horizontal="left" vertical="top" wrapText="1"/>
    </xf>
    <xf numFmtId="4" fontId="3" fillId="3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393"/>
  <sheetViews>
    <sheetView tabSelected="1" view="pageBreakPreview" topLeftCell="A374" zoomScale="91" zoomScaleNormal="100" zoomScaleSheetLayoutView="91" workbookViewId="0">
      <selection activeCell="A392" sqref="A392:XFD392"/>
    </sheetView>
  </sheetViews>
  <sheetFormatPr defaultColWidth="10.5" defaultRowHeight="23.25" outlineLevelRow="2" x14ac:dyDescent="0.2"/>
  <cols>
    <col min="1" max="1" width="10.5" style="1" customWidth="1"/>
    <col min="2" max="2" width="0.6640625" style="1" hidden="1" customWidth="1"/>
    <col min="3" max="3" width="38.33203125" style="1" customWidth="1"/>
    <col min="4" max="4" width="17.6640625" style="1" customWidth="1"/>
    <col min="5" max="5" width="20.6640625" style="1" customWidth="1"/>
    <col min="6" max="6" width="93.1640625" style="1" customWidth="1"/>
    <col min="7" max="7" width="13.5" style="1" customWidth="1"/>
    <col min="8" max="8" width="23.5" style="37" customWidth="1"/>
    <col min="9" max="9" width="19" style="24" customWidth="1"/>
    <col min="10" max="10" width="18.5" customWidth="1"/>
    <col min="11" max="11" width="22.1640625" customWidth="1"/>
    <col min="12" max="12" width="19.33203125" customWidth="1"/>
    <col min="13" max="13" width="18.5" customWidth="1"/>
    <col min="14" max="14" width="20.33203125" customWidth="1"/>
  </cols>
  <sheetData>
    <row r="1" spans="1:9" s="1" customFormat="1" x14ac:dyDescent="0.2">
      <c r="F1" s="75" t="s">
        <v>31</v>
      </c>
      <c r="G1" s="75"/>
      <c r="H1" s="36"/>
      <c r="I1" s="24"/>
    </row>
    <row r="2" spans="1:9" x14ac:dyDescent="0.2">
      <c r="A2" s="89" t="s">
        <v>337</v>
      </c>
      <c r="B2" s="89"/>
      <c r="C2" s="89"/>
      <c r="D2" s="89"/>
      <c r="E2" s="89"/>
      <c r="F2" s="89"/>
      <c r="G2" s="89"/>
    </row>
    <row r="3" spans="1:9" s="1" customFormat="1" x14ac:dyDescent="0.2">
      <c r="H3" s="36"/>
      <c r="I3" s="24"/>
    </row>
    <row r="4" spans="1:9" x14ac:dyDescent="0.2">
      <c r="A4" s="97" t="s">
        <v>0</v>
      </c>
      <c r="B4" s="97"/>
      <c r="C4" s="97"/>
      <c r="D4" s="104" t="s">
        <v>33</v>
      </c>
      <c r="E4" s="104" t="s">
        <v>24</v>
      </c>
      <c r="F4" s="57" t="s">
        <v>2</v>
      </c>
      <c r="G4" s="58"/>
    </row>
    <row r="5" spans="1:9" x14ac:dyDescent="0.2">
      <c r="A5" s="98" t="s">
        <v>25</v>
      </c>
      <c r="B5" s="99"/>
      <c r="C5" s="102" t="s">
        <v>1</v>
      </c>
      <c r="D5" s="105"/>
      <c r="E5" s="105"/>
      <c r="F5" s="59"/>
      <c r="G5" s="60"/>
    </row>
    <row r="6" spans="1:9" x14ac:dyDescent="0.2">
      <c r="A6" s="100"/>
      <c r="B6" s="101"/>
      <c r="C6" s="103"/>
      <c r="D6" s="106"/>
      <c r="E6" s="106"/>
      <c r="F6" s="61"/>
      <c r="G6" s="62"/>
    </row>
    <row r="7" spans="1:9" x14ac:dyDescent="0.2">
      <c r="A7" s="90" t="s">
        <v>3</v>
      </c>
      <c r="B7" s="91"/>
      <c r="C7" s="91"/>
      <c r="D7" s="91"/>
      <c r="E7" s="91"/>
      <c r="F7" s="91"/>
      <c r="G7" s="92"/>
    </row>
    <row r="8" spans="1:9" ht="7.5" customHeight="1" x14ac:dyDescent="0.2">
      <c r="A8" s="9"/>
      <c r="B8" s="10"/>
      <c r="C8" s="10"/>
      <c r="D8" s="10"/>
      <c r="E8" s="10"/>
      <c r="F8" s="11"/>
      <c r="G8" s="12"/>
    </row>
    <row r="9" spans="1:9" hidden="1" x14ac:dyDescent="0.2">
      <c r="A9" s="13">
        <v>602100</v>
      </c>
      <c r="B9" s="95" t="s">
        <v>4</v>
      </c>
      <c r="C9" s="96"/>
      <c r="D9" s="14"/>
      <c r="E9" s="15"/>
      <c r="F9" s="87" t="s">
        <v>20</v>
      </c>
      <c r="G9" s="93"/>
    </row>
    <row r="10" spans="1:9" s="2" customFormat="1" x14ac:dyDescent="0.25">
      <c r="A10" s="107" t="s">
        <v>5</v>
      </c>
      <c r="B10" s="108"/>
      <c r="C10" s="109"/>
      <c r="D10" s="16">
        <f>SUM(D11:D21)</f>
        <v>40269812</v>
      </c>
      <c r="E10" s="17"/>
      <c r="F10" s="79"/>
      <c r="G10" s="94"/>
      <c r="H10" s="38"/>
      <c r="I10" s="25"/>
    </row>
    <row r="11" spans="1:9" ht="61.5" customHeight="1" x14ac:dyDescent="0.2">
      <c r="A11" s="13">
        <v>41033800</v>
      </c>
      <c r="B11" s="95" t="s">
        <v>27</v>
      </c>
      <c r="C11" s="96"/>
      <c r="D11" s="23">
        <v>630000</v>
      </c>
      <c r="E11" s="15"/>
      <c r="F11" s="68" t="s">
        <v>338</v>
      </c>
      <c r="G11" s="54"/>
    </row>
    <row r="12" spans="1:9" ht="48.75" customHeight="1" x14ac:dyDescent="0.2">
      <c r="A12" s="13">
        <v>41030300</v>
      </c>
      <c r="B12" s="95" t="s">
        <v>28</v>
      </c>
      <c r="C12" s="96"/>
      <c r="D12" s="23">
        <v>31202800</v>
      </c>
      <c r="E12" s="15"/>
      <c r="F12" s="68" t="s">
        <v>339</v>
      </c>
      <c r="G12" s="54"/>
      <c r="H12" s="37" t="s">
        <v>35</v>
      </c>
    </row>
    <row r="13" spans="1:9" ht="331.5" customHeight="1" x14ac:dyDescent="0.2">
      <c r="A13" s="13">
        <v>41030500</v>
      </c>
      <c r="B13" s="95" t="s">
        <v>45</v>
      </c>
      <c r="C13" s="96"/>
      <c r="D13" s="23">
        <v>1184401</v>
      </c>
      <c r="E13" s="15"/>
      <c r="F13" s="68" t="s">
        <v>42</v>
      </c>
      <c r="G13" s="54"/>
    </row>
    <row r="14" spans="1:9" ht="202.5" customHeight="1" x14ac:dyDescent="0.2">
      <c r="A14" s="13">
        <v>41031300</v>
      </c>
      <c r="B14" s="95" t="s">
        <v>311</v>
      </c>
      <c r="C14" s="96"/>
      <c r="D14" s="23">
        <v>2088395</v>
      </c>
      <c r="E14" s="15"/>
      <c r="F14" s="68" t="s">
        <v>43</v>
      </c>
      <c r="G14" s="47" t="s">
        <v>43</v>
      </c>
    </row>
    <row r="15" spans="1:9" ht="67.5" x14ac:dyDescent="0.2">
      <c r="A15" s="13">
        <v>41031800</v>
      </c>
      <c r="B15" s="95" t="s">
        <v>46</v>
      </c>
      <c r="C15" s="96"/>
      <c r="D15" s="23">
        <v>87737200</v>
      </c>
      <c r="E15" s="15"/>
      <c r="F15" s="68" t="s">
        <v>340</v>
      </c>
      <c r="G15" s="31" t="s">
        <v>44</v>
      </c>
      <c r="H15" s="37" t="s">
        <v>34</v>
      </c>
    </row>
    <row r="16" spans="1:9" ht="51" customHeight="1" x14ac:dyDescent="0.2">
      <c r="A16" s="13">
        <v>41034500</v>
      </c>
      <c r="B16" s="95" t="s">
        <v>310</v>
      </c>
      <c r="C16" s="96"/>
      <c r="D16" s="23">
        <f>215569200+13630000</f>
        <v>229199200</v>
      </c>
      <c r="E16" s="15"/>
      <c r="F16" s="68" t="s">
        <v>50</v>
      </c>
      <c r="G16" s="29" t="s">
        <v>50</v>
      </c>
    </row>
    <row r="17" spans="1:16" ht="261.75" customHeight="1" x14ac:dyDescent="0.2">
      <c r="A17" s="13">
        <v>41036100</v>
      </c>
      <c r="B17" s="95" t="s">
        <v>47</v>
      </c>
      <c r="C17" s="96"/>
      <c r="D17" s="23">
        <v>71006317</v>
      </c>
      <c r="E17" s="15"/>
      <c r="F17" s="68" t="s">
        <v>43</v>
      </c>
      <c r="G17" s="31" t="s">
        <v>43</v>
      </c>
    </row>
    <row r="18" spans="1:16" ht="229.5" customHeight="1" x14ac:dyDescent="0.2">
      <c r="A18" s="13">
        <v>41036400</v>
      </c>
      <c r="B18" s="112" t="s">
        <v>48</v>
      </c>
      <c r="C18" s="96"/>
      <c r="D18" s="23">
        <v>52131099</v>
      </c>
      <c r="E18" s="15"/>
      <c r="F18" s="68" t="s">
        <v>42</v>
      </c>
      <c r="G18" s="29" t="s">
        <v>42</v>
      </c>
    </row>
    <row r="19" spans="1:16" ht="218.25" customHeight="1" x14ac:dyDescent="0.2">
      <c r="A19" s="13">
        <v>41030800</v>
      </c>
      <c r="B19" s="112" t="s">
        <v>315</v>
      </c>
      <c r="C19" s="96"/>
      <c r="D19" s="23">
        <v>-434909600</v>
      </c>
      <c r="E19" s="15"/>
      <c r="F19" s="68" t="s">
        <v>49</v>
      </c>
      <c r="G19" s="29" t="s">
        <v>49</v>
      </c>
    </row>
    <row r="20" spans="1:16" hidden="1" x14ac:dyDescent="0.2">
      <c r="A20" s="13"/>
      <c r="B20" s="26"/>
      <c r="C20" s="27"/>
      <c r="D20" s="23"/>
      <c r="E20" s="15"/>
      <c r="F20" s="28"/>
      <c r="G20" s="29"/>
      <c r="H20" s="37" t="s">
        <v>36</v>
      </c>
    </row>
    <row r="21" spans="1:16" hidden="1" x14ac:dyDescent="0.2">
      <c r="A21" s="13">
        <v>41034200</v>
      </c>
      <c r="B21" s="95" t="s">
        <v>6</v>
      </c>
      <c r="C21" s="96"/>
      <c r="D21" s="23"/>
      <c r="E21" s="15"/>
      <c r="F21" s="76" t="s">
        <v>26</v>
      </c>
      <c r="G21" s="77"/>
    </row>
    <row r="22" spans="1:16" s="2" customFormat="1" ht="0.75" hidden="1" customHeight="1" x14ac:dyDescent="0.25">
      <c r="A22" s="107" t="s">
        <v>7</v>
      </c>
      <c r="B22" s="108"/>
      <c r="C22" s="109"/>
      <c r="D22" s="16">
        <f>SUM(D23:D31)</f>
        <v>0</v>
      </c>
      <c r="E22" s="17"/>
      <c r="F22" s="81" t="s">
        <v>29</v>
      </c>
      <c r="G22" s="82"/>
      <c r="H22" s="38"/>
      <c r="I22" s="25"/>
    </row>
    <row r="23" spans="1:16" hidden="1" x14ac:dyDescent="0.2">
      <c r="A23" s="13">
        <v>11010000</v>
      </c>
      <c r="B23" s="95" t="s">
        <v>8</v>
      </c>
      <c r="C23" s="96"/>
      <c r="D23" s="15"/>
      <c r="E23" s="15"/>
      <c r="F23" s="83"/>
      <c r="G23" s="84"/>
    </row>
    <row r="24" spans="1:16" ht="0.75" hidden="1" customHeight="1" x14ac:dyDescent="0.2">
      <c r="A24" s="13">
        <v>11020000</v>
      </c>
      <c r="B24" s="95" t="s">
        <v>9</v>
      </c>
      <c r="C24" s="96"/>
      <c r="D24" s="15"/>
      <c r="E24" s="15"/>
      <c r="F24" s="83"/>
      <c r="G24" s="84"/>
    </row>
    <row r="25" spans="1:16" hidden="1" x14ac:dyDescent="0.2">
      <c r="A25" s="13">
        <v>18010200</v>
      </c>
      <c r="B25" s="95" t="s">
        <v>10</v>
      </c>
      <c r="C25" s="96"/>
      <c r="D25" s="15"/>
      <c r="E25" s="15"/>
      <c r="F25" s="83"/>
      <c r="G25" s="84"/>
    </row>
    <row r="26" spans="1:16" hidden="1" x14ac:dyDescent="0.2">
      <c r="A26" s="13">
        <v>18010300</v>
      </c>
      <c r="B26" s="95" t="s">
        <v>11</v>
      </c>
      <c r="C26" s="96"/>
      <c r="D26" s="15"/>
      <c r="E26" s="15"/>
      <c r="F26" s="83"/>
      <c r="G26" s="84"/>
    </row>
    <row r="27" spans="1:16" hidden="1" x14ac:dyDescent="0.2">
      <c r="A27" s="13">
        <v>18010400</v>
      </c>
      <c r="B27" s="95" t="s">
        <v>12</v>
      </c>
      <c r="C27" s="96"/>
      <c r="D27" s="15"/>
      <c r="E27" s="15"/>
      <c r="F27" s="83"/>
      <c r="G27" s="84"/>
    </row>
    <row r="28" spans="1:16" hidden="1" x14ac:dyDescent="0.2">
      <c r="A28" s="13">
        <v>18010600</v>
      </c>
      <c r="B28" s="95" t="s">
        <v>13</v>
      </c>
      <c r="C28" s="96"/>
      <c r="D28" s="15"/>
      <c r="E28" s="15"/>
      <c r="F28" s="83"/>
      <c r="G28" s="84"/>
    </row>
    <row r="29" spans="1:16" ht="0.75" hidden="1" customHeight="1" x14ac:dyDescent="0.2">
      <c r="A29" s="13">
        <v>18050300</v>
      </c>
      <c r="B29" s="95" t="s">
        <v>14</v>
      </c>
      <c r="C29" s="96"/>
      <c r="D29" s="15"/>
      <c r="E29" s="15"/>
      <c r="F29" s="83"/>
      <c r="G29" s="84"/>
    </row>
    <row r="30" spans="1:16" hidden="1" x14ac:dyDescent="0.2">
      <c r="A30" s="13">
        <v>21080500</v>
      </c>
      <c r="B30" s="95" t="s">
        <v>15</v>
      </c>
      <c r="C30" s="96"/>
      <c r="D30" s="15"/>
      <c r="E30" s="15"/>
      <c r="F30" s="83"/>
      <c r="G30" s="84"/>
    </row>
    <row r="31" spans="1:16" hidden="1" x14ac:dyDescent="0.2">
      <c r="A31" s="13">
        <v>24060300</v>
      </c>
      <c r="B31" s="95" t="s">
        <v>16</v>
      </c>
      <c r="C31" s="96"/>
      <c r="D31" s="15"/>
      <c r="E31" s="15"/>
      <c r="F31" s="85"/>
      <c r="G31" s="86"/>
      <c r="H31" s="39"/>
    </row>
    <row r="32" spans="1:16" s="3" customFormat="1" ht="15" hidden="1" x14ac:dyDescent="0.25">
      <c r="A32" s="18">
        <v>1018862</v>
      </c>
      <c r="B32" s="110" t="s">
        <v>17</v>
      </c>
      <c r="C32" s="111"/>
      <c r="D32" s="14"/>
      <c r="E32" s="19"/>
      <c r="F32" s="87" t="s">
        <v>18</v>
      </c>
      <c r="G32" s="88"/>
      <c r="H32" s="40"/>
      <c r="I32" s="33"/>
      <c r="J32" s="32"/>
      <c r="K32" s="30"/>
      <c r="L32" s="32"/>
      <c r="M32" s="32"/>
      <c r="N32" s="32"/>
      <c r="O32" s="30"/>
      <c r="P32" s="30"/>
    </row>
    <row r="33" spans="1:16" ht="15" hidden="1" x14ac:dyDescent="0.2">
      <c r="A33" s="13"/>
      <c r="B33" s="20"/>
      <c r="C33" s="21"/>
      <c r="D33" s="15"/>
      <c r="E33" s="15"/>
      <c r="F33" s="79"/>
      <c r="G33" s="80"/>
      <c r="H33" s="41"/>
      <c r="I33" s="34"/>
      <c r="J33" s="30"/>
      <c r="K33" s="30"/>
      <c r="L33" s="30"/>
      <c r="M33" s="30"/>
      <c r="N33" s="30"/>
      <c r="O33" s="30"/>
      <c r="P33" s="30"/>
    </row>
    <row r="34" spans="1:16" ht="1.5" customHeight="1" x14ac:dyDescent="0.2">
      <c r="A34" s="22"/>
      <c r="B34" s="20"/>
      <c r="C34" s="21"/>
      <c r="D34" s="15"/>
      <c r="E34" s="15"/>
      <c r="F34" s="79"/>
      <c r="G34" s="80"/>
      <c r="H34" s="41"/>
      <c r="I34" s="34"/>
      <c r="J34" s="30"/>
      <c r="K34" s="30"/>
      <c r="L34" s="30"/>
      <c r="M34" s="30"/>
      <c r="N34" s="30"/>
      <c r="O34" s="30"/>
      <c r="P34" s="30"/>
    </row>
    <row r="35" spans="1:16" s="3" customFormat="1" ht="15" x14ac:dyDescent="0.25">
      <c r="A35" s="18">
        <v>602400</v>
      </c>
      <c r="B35" s="110" t="s">
        <v>19</v>
      </c>
      <c r="C35" s="111"/>
      <c r="D35" s="14">
        <f>-H35</f>
        <v>-470899141</v>
      </c>
      <c r="E35" s="14">
        <f>-D35</f>
        <v>470899141</v>
      </c>
      <c r="F35" s="69" t="s">
        <v>20</v>
      </c>
      <c r="G35" s="55"/>
      <c r="H35" s="42">
        <f>I35+J35+K35+L35+M35+N35+O35+P35</f>
        <v>470899141</v>
      </c>
      <c r="I35" s="35">
        <v>437600</v>
      </c>
      <c r="J35" s="30">
        <f>27087100-437600</f>
        <v>26649500</v>
      </c>
      <c r="K35" s="30">
        <f>80000+30000+95000+42000+17420+59910+141099</f>
        <v>465429</v>
      </c>
      <c r="L35" s="30">
        <f>D18+D17+D14+D13</f>
        <v>126410212</v>
      </c>
      <c r="M35" s="30">
        <f>D16</f>
        <v>229199200</v>
      </c>
      <c r="N35" s="30">
        <f>D15</f>
        <v>87737200</v>
      </c>
      <c r="O35" s="30"/>
      <c r="P35" s="30"/>
    </row>
    <row r="36" spans="1:16" s="3" customFormat="1" ht="15" x14ac:dyDescent="0.25">
      <c r="A36" s="4" t="s">
        <v>21</v>
      </c>
      <c r="B36" s="5"/>
      <c r="C36" s="6"/>
      <c r="D36" s="7">
        <f>D35+D34+D33+D32+D22+D10+D9</f>
        <v>-430629329</v>
      </c>
      <c r="E36" s="7">
        <f>E35+E34+E33+E32+E22+E10+E9</f>
        <v>470899141</v>
      </c>
      <c r="F36" s="48"/>
      <c r="G36" s="56">
        <f>E36+D36</f>
        <v>40269812</v>
      </c>
      <c r="H36" s="40" t="s">
        <v>32</v>
      </c>
      <c r="I36" s="33" t="s">
        <v>37</v>
      </c>
      <c r="J36" s="32" t="s">
        <v>38</v>
      </c>
      <c r="K36" s="30" t="s">
        <v>30</v>
      </c>
      <c r="L36" s="32" t="s">
        <v>39</v>
      </c>
      <c r="M36" s="32" t="s">
        <v>40</v>
      </c>
      <c r="N36" s="32" t="s">
        <v>41</v>
      </c>
    </row>
    <row r="37" spans="1:16" x14ac:dyDescent="0.2">
      <c r="A37" s="78" t="s">
        <v>309</v>
      </c>
      <c r="B37" s="78"/>
      <c r="C37" s="78"/>
      <c r="D37" s="78"/>
      <c r="E37" s="78"/>
      <c r="F37" s="78"/>
      <c r="G37" s="78"/>
    </row>
    <row r="38" spans="1:16" ht="22.5" customHeight="1" x14ac:dyDescent="0.2">
      <c r="A38" s="72" t="s">
        <v>51</v>
      </c>
      <c r="B38" s="72"/>
      <c r="C38" s="72"/>
      <c r="D38" s="64">
        <v>-465429</v>
      </c>
      <c r="E38" s="64"/>
      <c r="F38" s="49"/>
      <c r="G38"/>
      <c r="H38"/>
      <c r="I38"/>
    </row>
    <row r="39" spans="1:16" ht="11.25" outlineLevel="1" x14ac:dyDescent="0.2">
      <c r="A39" s="50"/>
      <c r="B39" s="51"/>
      <c r="C39" s="52" t="s">
        <v>52</v>
      </c>
      <c r="D39" s="65">
        <v>-205000</v>
      </c>
      <c r="E39" s="65"/>
      <c r="F39" s="53"/>
      <c r="G39"/>
      <c r="H39"/>
      <c r="I39"/>
    </row>
    <row r="40" spans="1:16" ht="33.75" outlineLevel="2" x14ac:dyDescent="0.2">
      <c r="A40" s="43"/>
      <c r="B40" s="44"/>
      <c r="C40" s="45"/>
      <c r="D40" s="46">
        <v>-80000</v>
      </c>
      <c r="E40" s="46"/>
      <c r="F40" s="70" t="s">
        <v>313</v>
      </c>
      <c r="G40"/>
      <c r="H40"/>
      <c r="I40"/>
    </row>
    <row r="41" spans="1:16" ht="33.75" outlineLevel="2" x14ac:dyDescent="0.2">
      <c r="A41" s="43"/>
      <c r="B41" s="44"/>
      <c r="C41" s="45"/>
      <c r="D41" s="46">
        <v>-30000</v>
      </c>
      <c r="E41" s="46"/>
      <c r="F41" s="70" t="s">
        <v>53</v>
      </c>
      <c r="G41"/>
      <c r="H41"/>
      <c r="I41"/>
    </row>
    <row r="42" spans="1:16" ht="33.75" outlineLevel="2" x14ac:dyDescent="0.2">
      <c r="A42" s="43"/>
      <c r="B42" s="44"/>
      <c r="C42" s="45"/>
      <c r="D42" s="46">
        <v>-95000</v>
      </c>
      <c r="E42" s="46"/>
      <c r="F42" s="70" t="s">
        <v>54</v>
      </c>
      <c r="G42"/>
      <c r="H42"/>
      <c r="I42"/>
    </row>
    <row r="43" spans="1:16" ht="11.25" outlineLevel="1" x14ac:dyDescent="0.2">
      <c r="A43" s="50"/>
      <c r="B43" s="51"/>
      <c r="C43" s="52" t="s">
        <v>55</v>
      </c>
      <c r="D43" s="65">
        <v>-42000</v>
      </c>
      <c r="E43" s="65"/>
      <c r="F43" s="53"/>
      <c r="G43"/>
      <c r="H43"/>
      <c r="I43"/>
    </row>
    <row r="44" spans="1:16" ht="33.75" outlineLevel="2" x14ac:dyDescent="0.2">
      <c r="A44" s="43"/>
      <c r="B44" s="44"/>
      <c r="C44" s="45"/>
      <c r="D44" s="46">
        <v>-42000</v>
      </c>
      <c r="E44" s="46"/>
      <c r="F44" s="70" t="s">
        <v>56</v>
      </c>
      <c r="G44"/>
      <c r="H44"/>
      <c r="I44"/>
    </row>
    <row r="45" spans="1:16" ht="11.25" outlineLevel="1" x14ac:dyDescent="0.2">
      <c r="A45" s="50"/>
      <c r="B45" s="51"/>
      <c r="C45" s="52" t="s">
        <v>57</v>
      </c>
      <c r="D45" s="65">
        <v>-17420</v>
      </c>
      <c r="E45" s="65"/>
      <c r="F45" s="53"/>
      <c r="G45"/>
      <c r="H45"/>
      <c r="I45"/>
    </row>
    <row r="46" spans="1:16" ht="33.75" outlineLevel="2" x14ac:dyDescent="0.2">
      <c r="A46" s="43"/>
      <c r="B46" s="44"/>
      <c r="C46" s="45"/>
      <c r="D46" s="46">
        <v>-17420</v>
      </c>
      <c r="E46" s="46"/>
      <c r="F46" s="70" t="s">
        <v>312</v>
      </c>
      <c r="G46"/>
      <c r="H46"/>
      <c r="I46"/>
    </row>
    <row r="47" spans="1:16" ht="11.25" outlineLevel="1" x14ac:dyDescent="0.2">
      <c r="A47" s="50"/>
      <c r="B47" s="51"/>
      <c r="C47" s="52" t="s">
        <v>58</v>
      </c>
      <c r="D47" s="65">
        <v>-59910</v>
      </c>
      <c r="E47" s="65"/>
      <c r="F47" s="53"/>
      <c r="G47"/>
      <c r="H47"/>
      <c r="I47"/>
    </row>
    <row r="48" spans="1:16" ht="33.75" outlineLevel="2" x14ac:dyDescent="0.2">
      <c r="A48" s="43"/>
      <c r="B48" s="44"/>
      <c r="C48" s="45"/>
      <c r="D48" s="46">
        <v>-29910</v>
      </c>
      <c r="E48" s="46"/>
      <c r="F48" s="70" t="s">
        <v>59</v>
      </c>
      <c r="G48"/>
      <c r="H48"/>
      <c r="I48"/>
    </row>
    <row r="49" spans="1:9" ht="33.75" outlineLevel="2" x14ac:dyDescent="0.2">
      <c r="A49" s="43"/>
      <c r="B49" s="44"/>
      <c r="C49" s="45"/>
      <c r="D49" s="46">
        <v>-30000</v>
      </c>
      <c r="E49" s="46"/>
      <c r="F49" s="70" t="s">
        <v>60</v>
      </c>
      <c r="G49"/>
      <c r="H49"/>
      <c r="I49"/>
    </row>
    <row r="50" spans="1:9" ht="11.25" outlineLevel="1" x14ac:dyDescent="0.2">
      <c r="A50" s="50"/>
      <c r="B50" s="51"/>
      <c r="C50" s="52" t="s">
        <v>61</v>
      </c>
      <c r="D50" s="65">
        <v>-141099</v>
      </c>
      <c r="E50" s="65"/>
      <c r="F50" s="53"/>
      <c r="G50"/>
      <c r="H50"/>
      <c r="I50"/>
    </row>
    <row r="51" spans="1:9" ht="33.75" outlineLevel="2" x14ac:dyDescent="0.2">
      <c r="A51" s="43"/>
      <c r="B51" s="44"/>
      <c r="C51" s="45"/>
      <c r="D51" s="46">
        <v>-141099</v>
      </c>
      <c r="E51" s="46"/>
      <c r="F51" s="70" t="s">
        <v>314</v>
      </c>
      <c r="G51"/>
      <c r="H51"/>
      <c r="I51"/>
    </row>
    <row r="52" spans="1:9" ht="25.5" customHeight="1" x14ac:dyDescent="0.2">
      <c r="A52" s="72" t="s">
        <v>62</v>
      </c>
      <c r="B52" s="72"/>
      <c r="C52" s="72"/>
      <c r="D52" s="64">
        <v>-367429100</v>
      </c>
      <c r="E52" s="64">
        <v>637600</v>
      </c>
      <c r="F52" s="49"/>
      <c r="G52"/>
      <c r="H52"/>
      <c r="I52"/>
    </row>
    <row r="53" spans="1:9" ht="11.25" outlineLevel="1" x14ac:dyDescent="0.2">
      <c r="A53" s="50"/>
      <c r="B53" s="51"/>
      <c r="C53" s="52" t="s">
        <v>341</v>
      </c>
      <c r="D53" s="65">
        <v>-367621500</v>
      </c>
      <c r="E53" s="65"/>
      <c r="F53" s="53"/>
      <c r="G53"/>
      <c r="H53"/>
      <c r="I53"/>
    </row>
    <row r="54" spans="1:9" ht="33.75" outlineLevel="2" x14ac:dyDescent="0.2">
      <c r="A54" s="43"/>
      <c r="B54" s="44"/>
      <c r="C54" s="45"/>
      <c r="D54" s="46">
        <v>-367621500</v>
      </c>
      <c r="E54" s="46"/>
      <c r="F54" s="70" t="s">
        <v>342</v>
      </c>
      <c r="G54"/>
      <c r="H54"/>
      <c r="I54"/>
    </row>
    <row r="55" spans="1:9" ht="11.25" outlineLevel="1" x14ac:dyDescent="0.2">
      <c r="A55" s="50"/>
      <c r="B55" s="51"/>
      <c r="C55" s="52" t="s">
        <v>63</v>
      </c>
      <c r="D55" s="65">
        <v>192400</v>
      </c>
      <c r="E55" s="65">
        <v>437600</v>
      </c>
      <c r="F55" s="53"/>
      <c r="G55"/>
      <c r="H55"/>
      <c r="I55"/>
    </row>
    <row r="56" spans="1:9" ht="22.5" outlineLevel="2" x14ac:dyDescent="0.2">
      <c r="A56" s="43"/>
      <c r="B56" s="44"/>
      <c r="C56" s="45"/>
      <c r="D56" s="46">
        <v>192400</v>
      </c>
      <c r="E56" s="46">
        <v>437600</v>
      </c>
      <c r="F56" s="70" t="s">
        <v>64</v>
      </c>
      <c r="G56"/>
      <c r="H56"/>
      <c r="I56"/>
    </row>
    <row r="57" spans="1:9" ht="11.25" outlineLevel="1" x14ac:dyDescent="0.2">
      <c r="A57" s="50"/>
      <c r="B57" s="51"/>
      <c r="C57" s="52" t="s">
        <v>65</v>
      </c>
      <c r="D57" s="65">
        <v>3766700</v>
      </c>
      <c r="E57" s="65"/>
      <c r="F57" s="53"/>
      <c r="G57"/>
      <c r="H57"/>
      <c r="I57"/>
    </row>
    <row r="58" spans="1:9" ht="33.75" outlineLevel="2" x14ac:dyDescent="0.2">
      <c r="A58" s="43"/>
      <c r="B58" s="44"/>
      <c r="C58" s="45"/>
      <c r="D58" s="46">
        <v>3766700</v>
      </c>
      <c r="E58" s="46"/>
      <c r="F58" s="70" t="s">
        <v>66</v>
      </c>
      <c r="G58"/>
      <c r="H58"/>
      <c r="I58"/>
    </row>
    <row r="59" spans="1:9" ht="11.25" outlineLevel="2" x14ac:dyDescent="0.2">
      <c r="A59" s="50"/>
      <c r="B59" s="51"/>
      <c r="C59" s="52" t="s">
        <v>67</v>
      </c>
      <c r="D59" s="65">
        <v>1491100</v>
      </c>
      <c r="E59" s="65"/>
      <c r="F59" s="53"/>
      <c r="G59"/>
      <c r="H59"/>
      <c r="I59"/>
    </row>
    <row r="60" spans="1:9" ht="22.5" outlineLevel="2" x14ac:dyDescent="0.2">
      <c r="A60" s="43"/>
      <c r="B60" s="44"/>
      <c r="C60" s="45"/>
      <c r="D60" s="46">
        <v>523826</v>
      </c>
      <c r="E60" s="46"/>
      <c r="F60" s="70" t="s">
        <v>68</v>
      </c>
      <c r="G60"/>
      <c r="H60"/>
      <c r="I60"/>
    </row>
    <row r="61" spans="1:9" ht="11.25" outlineLevel="1" x14ac:dyDescent="0.2">
      <c r="A61" s="43"/>
      <c r="B61" s="44"/>
      <c r="C61" s="45"/>
      <c r="D61" s="46">
        <v>2174</v>
      </c>
      <c r="E61" s="46"/>
      <c r="F61" s="70" t="s">
        <v>69</v>
      </c>
      <c r="G61"/>
      <c r="H61"/>
      <c r="I61"/>
    </row>
    <row r="62" spans="1:9" ht="33.75" outlineLevel="2" x14ac:dyDescent="0.2">
      <c r="A62" s="43"/>
      <c r="B62" s="44"/>
      <c r="C62" s="45"/>
      <c r="D62" s="46">
        <v>965100</v>
      </c>
      <c r="E62" s="46"/>
      <c r="F62" s="70" t="s">
        <v>343</v>
      </c>
      <c r="G62"/>
      <c r="H62"/>
      <c r="I62"/>
    </row>
    <row r="63" spans="1:9" ht="11.25" outlineLevel="1" x14ac:dyDescent="0.2">
      <c r="A63" s="50"/>
      <c r="B63" s="51"/>
      <c r="C63" s="52" t="s">
        <v>70</v>
      </c>
      <c r="D63" s="65">
        <v>691400</v>
      </c>
      <c r="E63" s="65"/>
      <c r="F63" s="53"/>
      <c r="G63"/>
      <c r="H63"/>
      <c r="I63"/>
    </row>
    <row r="64" spans="1:9" ht="33.75" outlineLevel="2" x14ac:dyDescent="0.2">
      <c r="A64" s="43"/>
      <c r="B64" s="44"/>
      <c r="C64" s="45"/>
      <c r="D64" s="46">
        <v>691400</v>
      </c>
      <c r="E64" s="46"/>
      <c r="F64" s="70" t="s">
        <v>71</v>
      </c>
      <c r="G64"/>
      <c r="H64"/>
      <c r="I64"/>
    </row>
    <row r="65" spans="1:9" ht="11.25" outlineLevel="2" x14ac:dyDescent="0.2">
      <c r="A65" s="50"/>
      <c r="B65" s="51"/>
      <c r="C65" s="52" t="s">
        <v>72</v>
      </c>
      <c r="D65" s="65">
        <v>-5949200</v>
      </c>
      <c r="E65" s="65"/>
      <c r="F65" s="53"/>
      <c r="G65"/>
      <c r="H65"/>
      <c r="I65"/>
    </row>
    <row r="66" spans="1:9" ht="33.75" outlineLevel="1" x14ac:dyDescent="0.2">
      <c r="A66" s="43"/>
      <c r="B66" s="44"/>
      <c r="C66" s="45"/>
      <c r="D66" s="46">
        <v>-965100</v>
      </c>
      <c r="E66" s="46"/>
      <c r="F66" s="70" t="s">
        <v>343</v>
      </c>
      <c r="G66"/>
      <c r="H66"/>
      <c r="I66"/>
    </row>
    <row r="67" spans="1:9" ht="45" outlineLevel="2" x14ac:dyDescent="0.2">
      <c r="A67" s="43"/>
      <c r="B67" s="44"/>
      <c r="C67" s="45"/>
      <c r="D67" s="46">
        <v>-4984100</v>
      </c>
      <c r="E67" s="46"/>
      <c r="F67" s="70" t="s">
        <v>73</v>
      </c>
      <c r="G67"/>
      <c r="H67"/>
      <c r="I67"/>
    </row>
    <row r="68" spans="1:9" ht="11.25" x14ac:dyDescent="0.2">
      <c r="A68" s="50"/>
      <c r="B68" s="51"/>
      <c r="C68" s="52" t="s">
        <v>74</v>
      </c>
      <c r="D68" s="65"/>
      <c r="E68" s="65">
        <v>200000</v>
      </c>
      <c r="F68" s="53"/>
      <c r="G68"/>
      <c r="H68"/>
      <c r="I68"/>
    </row>
    <row r="69" spans="1:9" ht="33.75" outlineLevel="1" x14ac:dyDescent="0.2">
      <c r="A69" s="43"/>
      <c r="B69" s="44"/>
      <c r="C69" s="45"/>
      <c r="D69" s="46"/>
      <c r="E69" s="46">
        <v>200000</v>
      </c>
      <c r="F69" s="70" t="s">
        <v>75</v>
      </c>
      <c r="G69"/>
      <c r="H69"/>
      <c r="I69"/>
    </row>
    <row r="70" spans="1:9" ht="27.75" customHeight="1" outlineLevel="2" x14ac:dyDescent="0.2">
      <c r="A70" s="72" t="s">
        <v>76</v>
      </c>
      <c r="B70" s="72"/>
      <c r="C70" s="72"/>
      <c r="D70" s="64"/>
      <c r="E70" s="64">
        <v>88409200</v>
      </c>
      <c r="F70" s="49"/>
      <c r="G70"/>
      <c r="H70"/>
      <c r="I70"/>
    </row>
    <row r="71" spans="1:9" ht="11.25" outlineLevel="1" x14ac:dyDescent="0.2">
      <c r="A71" s="50"/>
      <c r="B71" s="51"/>
      <c r="C71" s="52" t="s">
        <v>77</v>
      </c>
      <c r="D71" s="65"/>
      <c r="E71" s="65"/>
      <c r="F71" s="53"/>
      <c r="G71"/>
      <c r="H71"/>
      <c r="I71"/>
    </row>
    <row r="72" spans="1:9" ht="33.75" outlineLevel="2" x14ac:dyDescent="0.2">
      <c r="A72" s="43"/>
      <c r="B72" s="44"/>
      <c r="C72" s="45"/>
      <c r="D72" s="46"/>
      <c r="E72" s="46"/>
      <c r="F72" s="70" t="s">
        <v>78</v>
      </c>
      <c r="G72"/>
      <c r="H72"/>
      <c r="I72"/>
    </row>
    <row r="73" spans="1:9" ht="11.25" outlineLevel="1" x14ac:dyDescent="0.2">
      <c r="A73" s="50"/>
      <c r="B73" s="51"/>
      <c r="C73" s="52" t="s">
        <v>79</v>
      </c>
      <c r="D73" s="65"/>
      <c r="E73" s="65">
        <v>3496000</v>
      </c>
      <c r="F73" s="53"/>
      <c r="G73"/>
      <c r="H73"/>
      <c r="I73"/>
    </row>
    <row r="74" spans="1:9" ht="22.5" outlineLevel="2" x14ac:dyDescent="0.2">
      <c r="A74" s="43"/>
      <c r="B74" s="44"/>
      <c r="C74" s="45"/>
      <c r="D74" s="46"/>
      <c r="E74" s="46">
        <v>3496000</v>
      </c>
      <c r="F74" s="70" t="s">
        <v>80</v>
      </c>
      <c r="G74"/>
      <c r="H74"/>
      <c r="I74"/>
    </row>
    <row r="75" spans="1:9" ht="11.25" outlineLevel="2" x14ac:dyDescent="0.2">
      <c r="A75" s="50"/>
      <c r="B75" s="51"/>
      <c r="C75" s="52" t="s">
        <v>81</v>
      </c>
      <c r="D75" s="65"/>
      <c r="E75" s="65">
        <v>29415000</v>
      </c>
      <c r="F75" s="53"/>
      <c r="G75"/>
      <c r="H75"/>
      <c r="I75"/>
    </row>
    <row r="76" spans="1:9" ht="33.75" outlineLevel="1" x14ac:dyDescent="0.2">
      <c r="A76" s="43"/>
      <c r="B76" s="44"/>
      <c r="C76" s="45"/>
      <c r="D76" s="46"/>
      <c r="E76" s="46">
        <v>13623700</v>
      </c>
      <c r="F76" s="70" t="s">
        <v>82</v>
      </c>
      <c r="G76"/>
      <c r="H76"/>
      <c r="I76"/>
    </row>
    <row r="77" spans="1:9" ht="90" outlineLevel="2" x14ac:dyDescent="0.2">
      <c r="A77" s="43"/>
      <c r="B77" s="44"/>
      <c r="C77" s="45"/>
      <c r="D77" s="46"/>
      <c r="E77" s="46">
        <v>15791300</v>
      </c>
      <c r="F77" s="70" t="s">
        <v>83</v>
      </c>
      <c r="G77"/>
      <c r="H77"/>
      <c r="I77"/>
    </row>
    <row r="78" spans="1:9" ht="11.25" outlineLevel="1" x14ac:dyDescent="0.2">
      <c r="A78" s="50"/>
      <c r="B78" s="51"/>
      <c r="C78" s="52" t="s">
        <v>84</v>
      </c>
      <c r="D78" s="65"/>
      <c r="E78" s="65">
        <v>42000</v>
      </c>
      <c r="F78" s="53"/>
      <c r="G78"/>
      <c r="H78"/>
      <c r="I78"/>
    </row>
    <row r="79" spans="1:9" ht="45" outlineLevel="2" x14ac:dyDescent="0.2">
      <c r="A79" s="43"/>
      <c r="B79" s="44"/>
      <c r="C79" s="45"/>
      <c r="D79" s="46"/>
      <c r="E79" s="46">
        <v>42000</v>
      </c>
      <c r="F79" s="70" t="s">
        <v>85</v>
      </c>
      <c r="G79"/>
      <c r="H79"/>
      <c r="I79"/>
    </row>
    <row r="80" spans="1:9" ht="11.25" outlineLevel="2" x14ac:dyDescent="0.2">
      <c r="A80" s="50"/>
      <c r="B80" s="51"/>
      <c r="C80" s="52" t="s">
        <v>86</v>
      </c>
      <c r="D80" s="65"/>
      <c r="E80" s="65">
        <v>14316500</v>
      </c>
      <c r="F80" s="53"/>
      <c r="G80"/>
      <c r="H80"/>
      <c r="I80"/>
    </row>
    <row r="81" spans="1:9" ht="33.75" outlineLevel="1" x14ac:dyDescent="0.2">
      <c r="A81" s="43"/>
      <c r="B81" s="44"/>
      <c r="C81" s="45"/>
      <c r="D81" s="46"/>
      <c r="E81" s="46">
        <v>74113500</v>
      </c>
      <c r="F81" s="70" t="s">
        <v>82</v>
      </c>
      <c r="G81"/>
      <c r="H81"/>
      <c r="I81"/>
    </row>
    <row r="82" spans="1:9" ht="22.5" outlineLevel="2" x14ac:dyDescent="0.2">
      <c r="A82" s="43"/>
      <c r="B82" s="44"/>
      <c r="C82" s="45"/>
      <c r="D82" s="46"/>
      <c r="E82" s="46">
        <v>-59797000</v>
      </c>
      <c r="F82" s="70" t="s">
        <v>87</v>
      </c>
      <c r="G82"/>
      <c r="H82"/>
      <c r="I82"/>
    </row>
    <row r="83" spans="1:9" ht="11.25" outlineLevel="1" x14ac:dyDescent="0.2">
      <c r="A83" s="50"/>
      <c r="B83" s="51"/>
      <c r="C83" s="52" t="s">
        <v>88</v>
      </c>
      <c r="D83" s="65"/>
      <c r="E83" s="65">
        <v>40509700</v>
      </c>
      <c r="F83" s="53"/>
      <c r="G83"/>
      <c r="H83"/>
      <c r="I83"/>
    </row>
    <row r="84" spans="1:9" ht="33.75" outlineLevel="2" x14ac:dyDescent="0.2">
      <c r="A84" s="43"/>
      <c r="B84" s="44"/>
      <c r="C84" s="45"/>
      <c r="D84" s="46"/>
      <c r="E84" s="46">
        <v>40509700</v>
      </c>
      <c r="F84" s="70" t="s">
        <v>89</v>
      </c>
      <c r="G84"/>
      <c r="H84"/>
      <c r="I84"/>
    </row>
    <row r="85" spans="1:9" ht="11.25" outlineLevel="2" x14ac:dyDescent="0.2">
      <c r="A85" s="50"/>
      <c r="B85" s="51"/>
      <c r="C85" s="52" t="s">
        <v>90</v>
      </c>
      <c r="D85" s="65"/>
      <c r="E85" s="65">
        <v>630000</v>
      </c>
      <c r="F85" s="53"/>
      <c r="G85"/>
      <c r="H85"/>
      <c r="I85"/>
    </row>
    <row r="86" spans="1:9" ht="56.25" x14ac:dyDescent="0.2">
      <c r="A86" s="43"/>
      <c r="B86" s="44"/>
      <c r="C86" s="45"/>
      <c r="D86" s="46"/>
      <c r="E86" s="46">
        <v>430000</v>
      </c>
      <c r="F86" s="70" t="s">
        <v>91</v>
      </c>
      <c r="G86"/>
      <c r="H86"/>
      <c r="I86"/>
    </row>
    <row r="87" spans="1:9" ht="45" outlineLevel="1" x14ac:dyDescent="0.2">
      <c r="A87" s="43"/>
      <c r="B87" s="44"/>
      <c r="C87" s="45"/>
      <c r="D87" s="46"/>
      <c r="E87" s="46">
        <v>200000</v>
      </c>
      <c r="F87" s="70" t="s">
        <v>92</v>
      </c>
      <c r="G87"/>
      <c r="H87"/>
      <c r="I87"/>
    </row>
    <row r="88" spans="1:9" ht="23.25" customHeight="1" outlineLevel="2" x14ac:dyDescent="0.2">
      <c r="A88" s="72" t="s">
        <v>93</v>
      </c>
      <c r="B88" s="72"/>
      <c r="C88" s="72"/>
      <c r="D88" s="64">
        <v>-434909600</v>
      </c>
      <c r="E88" s="64"/>
      <c r="F88" s="49"/>
      <c r="G88"/>
      <c r="H88"/>
      <c r="I88"/>
    </row>
    <row r="89" spans="1:9" ht="11.25" outlineLevel="1" x14ac:dyDescent="0.2">
      <c r="A89" s="50"/>
      <c r="B89" s="51"/>
      <c r="C89" s="52" t="s">
        <v>94</v>
      </c>
      <c r="D89" s="65"/>
      <c r="E89" s="65"/>
      <c r="F89" s="53"/>
      <c r="G89"/>
      <c r="H89"/>
      <c r="I89"/>
    </row>
    <row r="90" spans="1:9" ht="33.75" outlineLevel="2" x14ac:dyDescent="0.2">
      <c r="A90" s="43"/>
      <c r="B90" s="44"/>
      <c r="C90" s="45"/>
      <c r="D90" s="46"/>
      <c r="E90" s="46"/>
      <c r="F90" s="70" t="s">
        <v>95</v>
      </c>
      <c r="G90"/>
      <c r="H90"/>
      <c r="I90"/>
    </row>
    <row r="91" spans="1:9" ht="11.25" outlineLevel="2" x14ac:dyDescent="0.2">
      <c r="A91" s="50"/>
      <c r="B91" s="51"/>
      <c r="C91" s="52" t="s">
        <v>96</v>
      </c>
      <c r="D91" s="65">
        <v>201985457</v>
      </c>
      <c r="E91" s="65"/>
      <c r="F91" s="53"/>
      <c r="G91"/>
      <c r="H91"/>
      <c r="I91"/>
    </row>
    <row r="92" spans="1:9" ht="11.25" outlineLevel="1" x14ac:dyDescent="0.2">
      <c r="A92" s="43"/>
      <c r="B92" s="44"/>
      <c r="C92" s="45"/>
      <c r="D92" s="46">
        <v>-213014543</v>
      </c>
      <c r="E92" s="46"/>
      <c r="F92" s="70" t="s">
        <v>97</v>
      </c>
      <c r="G92"/>
      <c r="H92"/>
      <c r="I92"/>
    </row>
    <row r="93" spans="1:9" ht="22.5" outlineLevel="2" x14ac:dyDescent="0.2">
      <c r="A93" s="43"/>
      <c r="B93" s="44"/>
      <c r="C93" s="45"/>
      <c r="D93" s="46">
        <v>415000000</v>
      </c>
      <c r="E93" s="46"/>
      <c r="F93" s="70" t="s">
        <v>98</v>
      </c>
      <c r="G93"/>
      <c r="H93"/>
      <c r="I93"/>
    </row>
    <row r="94" spans="1:9" ht="11.25" outlineLevel="2" x14ac:dyDescent="0.2">
      <c r="A94" s="50"/>
      <c r="B94" s="51"/>
      <c r="C94" s="52" t="s">
        <v>99</v>
      </c>
      <c r="D94" s="65">
        <v>-636895057</v>
      </c>
      <c r="E94" s="65"/>
      <c r="F94" s="53"/>
      <c r="G94"/>
      <c r="H94"/>
      <c r="I94"/>
    </row>
    <row r="95" spans="1:9" ht="11.25" outlineLevel="1" x14ac:dyDescent="0.2">
      <c r="A95" s="43"/>
      <c r="B95" s="44"/>
      <c r="C95" s="45"/>
      <c r="D95" s="46">
        <v>-221895057</v>
      </c>
      <c r="E95" s="46"/>
      <c r="F95" s="70" t="s">
        <v>97</v>
      </c>
      <c r="G95"/>
      <c r="H95"/>
      <c r="I95"/>
    </row>
    <row r="96" spans="1:9" ht="22.5" outlineLevel="2" x14ac:dyDescent="0.2">
      <c r="A96" s="43"/>
      <c r="B96" s="44"/>
      <c r="C96" s="45"/>
      <c r="D96" s="46">
        <v>-415000000</v>
      </c>
      <c r="E96" s="46"/>
      <c r="F96" s="70" t="s">
        <v>98</v>
      </c>
      <c r="G96"/>
      <c r="H96"/>
      <c r="I96"/>
    </row>
    <row r="97" spans="1:9" ht="11.25" outlineLevel="1" x14ac:dyDescent="0.2">
      <c r="A97" s="50"/>
      <c r="B97" s="51"/>
      <c r="C97" s="52" t="s">
        <v>100</v>
      </c>
      <c r="D97" s="65">
        <v>-34200000</v>
      </c>
      <c r="E97" s="65"/>
      <c r="F97" s="53"/>
      <c r="G97"/>
      <c r="H97"/>
      <c r="I97"/>
    </row>
    <row r="98" spans="1:9" ht="78.75" outlineLevel="2" x14ac:dyDescent="0.2">
      <c r="A98" s="43"/>
      <c r="B98" s="44"/>
      <c r="C98" s="45"/>
      <c r="D98" s="46">
        <v>-34200000</v>
      </c>
      <c r="E98" s="46"/>
      <c r="F98" s="70" t="s">
        <v>101</v>
      </c>
      <c r="G98"/>
      <c r="H98"/>
      <c r="I98"/>
    </row>
    <row r="99" spans="1:9" ht="11.25" outlineLevel="1" x14ac:dyDescent="0.2">
      <c r="A99" s="50"/>
      <c r="B99" s="51"/>
      <c r="C99" s="52" t="s">
        <v>102</v>
      </c>
      <c r="D99" s="65">
        <v>-10000000</v>
      </c>
      <c r="E99" s="65"/>
      <c r="F99" s="53"/>
      <c r="G99"/>
      <c r="H99"/>
      <c r="I99"/>
    </row>
    <row r="100" spans="1:9" ht="78.75" outlineLevel="2" x14ac:dyDescent="0.2">
      <c r="A100" s="43"/>
      <c r="B100" s="44"/>
      <c r="C100" s="45"/>
      <c r="D100" s="46">
        <v>-10000000</v>
      </c>
      <c r="E100" s="46"/>
      <c r="F100" s="70" t="s">
        <v>101</v>
      </c>
      <c r="G100"/>
      <c r="H100"/>
      <c r="I100"/>
    </row>
    <row r="101" spans="1:9" ht="11.25" outlineLevel="1" x14ac:dyDescent="0.2">
      <c r="A101" s="50"/>
      <c r="B101" s="51"/>
      <c r="C101" s="52" t="s">
        <v>103</v>
      </c>
      <c r="D101" s="65">
        <v>-30000000</v>
      </c>
      <c r="E101" s="65"/>
      <c r="F101" s="53"/>
      <c r="G101"/>
      <c r="H101"/>
      <c r="I101"/>
    </row>
    <row r="102" spans="1:9" ht="78.75" outlineLevel="2" x14ac:dyDescent="0.2">
      <c r="A102" s="43"/>
      <c r="B102" s="44"/>
      <c r="C102" s="45"/>
      <c r="D102" s="46">
        <v>-30000000</v>
      </c>
      <c r="E102" s="46"/>
      <c r="F102" s="70" t="s">
        <v>101</v>
      </c>
      <c r="G102"/>
      <c r="H102"/>
      <c r="I102"/>
    </row>
    <row r="103" spans="1:9" ht="11.25" outlineLevel="1" x14ac:dyDescent="0.2">
      <c r="A103" s="50"/>
      <c r="B103" s="51"/>
      <c r="C103" s="52" t="s">
        <v>104</v>
      </c>
      <c r="D103" s="65">
        <v>10000000</v>
      </c>
      <c r="E103" s="65"/>
      <c r="F103" s="53"/>
      <c r="G103"/>
      <c r="H103"/>
      <c r="I103"/>
    </row>
    <row r="104" spans="1:9" ht="78.75" outlineLevel="2" x14ac:dyDescent="0.2">
      <c r="A104" s="43"/>
      <c r="B104" s="44"/>
      <c r="C104" s="45"/>
      <c r="D104" s="46">
        <v>10000000</v>
      </c>
      <c r="E104" s="46"/>
      <c r="F104" s="70" t="s">
        <v>101</v>
      </c>
      <c r="G104"/>
      <c r="H104"/>
      <c r="I104"/>
    </row>
    <row r="105" spans="1:9" ht="11.25" outlineLevel="1" x14ac:dyDescent="0.2">
      <c r="A105" s="50"/>
      <c r="B105" s="51"/>
      <c r="C105" s="52" t="s">
        <v>105</v>
      </c>
      <c r="D105" s="65">
        <v>3000000</v>
      </c>
      <c r="E105" s="65"/>
      <c r="F105" s="53"/>
      <c r="G105"/>
      <c r="H105"/>
      <c r="I105"/>
    </row>
    <row r="106" spans="1:9" ht="78.75" outlineLevel="2" x14ac:dyDescent="0.2">
      <c r="A106" s="43"/>
      <c r="B106" s="44"/>
      <c r="C106" s="45"/>
      <c r="D106" s="46">
        <v>3000000</v>
      </c>
      <c r="E106" s="46"/>
      <c r="F106" s="70" t="s">
        <v>101</v>
      </c>
      <c r="G106"/>
      <c r="H106"/>
      <c r="I106"/>
    </row>
    <row r="107" spans="1:9" ht="11.25" x14ac:dyDescent="0.2">
      <c r="A107" s="50"/>
      <c r="B107" s="51"/>
      <c r="C107" s="52" t="s">
        <v>106</v>
      </c>
      <c r="D107" s="65">
        <v>61200000</v>
      </c>
      <c r="E107" s="65"/>
      <c r="F107" s="53"/>
      <c r="G107"/>
      <c r="H107"/>
      <c r="I107"/>
    </row>
    <row r="108" spans="1:9" ht="78.75" outlineLevel="1" x14ac:dyDescent="0.2">
      <c r="A108" s="43"/>
      <c r="B108" s="44"/>
      <c r="C108" s="45"/>
      <c r="D108" s="46">
        <v>61200000</v>
      </c>
      <c r="E108" s="46"/>
      <c r="F108" s="70" t="s">
        <v>101</v>
      </c>
      <c r="G108"/>
      <c r="H108"/>
      <c r="I108"/>
    </row>
    <row r="109" spans="1:9" ht="11.25" outlineLevel="2" x14ac:dyDescent="0.2">
      <c r="A109" s="72" t="s">
        <v>107</v>
      </c>
      <c r="B109" s="72"/>
      <c r="C109" s="72"/>
      <c r="D109" s="64"/>
      <c r="E109" s="64">
        <v>100000</v>
      </c>
      <c r="F109" s="49"/>
      <c r="G109"/>
      <c r="H109"/>
      <c r="I109"/>
    </row>
    <row r="110" spans="1:9" ht="11.25" outlineLevel="1" x14ac:dyDescent="0.2">
      <c r="A110" s="50"/>
      <c r="B110" s="51"/>
      <c r="C110" s="52" t="s">
        <v>108</v>
      </c>
      <c r="D110" s="65">
        <v>220000</v>
      </c>
      <c r="E110" s="65"/>
      <c r="F110" s="53"/>
      <c r="G110"/>
      <c r="H110"/>
      <c r="I110"/>
    </row>
    <row r="111" spans="1:9" ht="22.5" outlineLevel="2" x14ac:dyDescent="0.2">
      <c r="A111" s="43"/>
      <c r="B111" s="44"/>
      <c r="C111" s="45"/>
      <c r="D111" s="46">
        <v>220000</v>
      </c>
      <c r="E111" s="46"/>
      <c r="F111" s="70" t="s">
        <v>109</v>
      </c>
      <c r="G111"/>
      <c r="H111"/>
      <c r="I111"/>
    </row>
    <row r="112" spans="1:9" ht="11.25" outlineLevel="1" x14ac:dyDescent="0.2">
      <c r="A112" s="50"/>
      <c r="B112" s="51"/>
      <c r="C112" s="52" t="s">
        <v>110</v>
      </c>
      <c r="D112" s="65">
        <v>-220000</v>
      </c>
      <c r="E112" s="65"/>
      <c r="F112" s="53"/>
      <c r="G112"/>
      <c r="H112"/>
      <c r="I112"/>
    </row>
    <row r="113" spans="1:9" ht="22.5" outlineLevel="2" x14ac:dyDescent="0.2">
      <c r="A113" s="43"/>
      <c r="B113" s="44"/>
      <c r="C113" s="45"/>
      <c r="D113" s="46">
        <v>-220000</v>
      </c>
      <c r="E113" s="46"/>
      <c r="F113" s="70" t="s">
        <v>111</v>
      </c>
      <c r="G113"/>
      <c r="H113"/>
      <c r="I113"/>
    </row>
    <row r="114" spans="1:9" ht="11.25" x14ac:dyDescent="0.2">
      <c r="A114" s="50"/>
      <c r="B114" s="51"/>
      <c r="C114" s="52" t="s">
        <v>112</v>
      </c>
      <c r="D114" s="65"/>
      <c r="E114" s="65">
        <v>100000</v>
      </c>
      <c r="F114" s="53"/>
      <c r="G114"/>
      <c r="H114"/>
      <c r="I114"/>
    </row>
    <row r="115" spans="1:9" ht="33.75" outlineLevel="1" x14ac:dyDescent="0.2">
      <c r="A115" s="43"/>
      <c r="B115" s="44"/>
      <c r="C115" s="45"/>
      <c r="D115" s="46"/>
      <c r="E115" s="46">
        <v>100000</v>
      </c>
      <c r="F115" s="70" t="s">
        <v>113</v>
      </c>
      <c r="G115"/>
      <c r="H115"/>
      <c r="I115"/>
    </row>
    <row r="116" spans="1:9" ht="21.75" customHeight="1" outlineLevel="2" x14ac:dyDescent="0.2">
      <c r="A116" s="72" t="s">
        <v>114</v>
      </c>
      <c r="B116" s="72"/>
      <c r="C116" s="72"/>
      <c r="D116" s="64"/>
      <c r="E116" s="64"/>
      <c r="F116" s="49"/>
      <c r="G116"/>
      <c r="H116"/>
      <c r="I116"/>
    </row>
    <row r="117" spans="1:9" ht="11.25" outlineLevel="2" x14ac:dyDescent="0.2">
      <c r="A117" s="50"/>
      <c r="B117" s="51"/>
      <c r="C117" s="52" t="s">
        <v>115</v>
      </c>
      <c r="D117" s="65"/>
      <c r="E117" s="65"/>
      <c r="F117" s="53"/>
      <c r="G117"/>
      <c r="H117"/>
      <c r="I117"/>
    </row>
    <row r="118" spans="1:9" ht="33.75" outlineLevel="2" x14ac:dyDescent="0.2">
      <c r="A118" s="43"/>
      <c r="B118" s="44"/>
      <c r="C118" s="45"/>
      <c r="D118" s="46"/>
      <c r="E118" s="46">
        <v>-12900000</v>
      </c>
      <c r="F118" s="70" t="s">
        <v>116</v>
      </c>
      <c r="G118"/>
      <c r="H118"/>
      <c r="I118"/>
    </row>
    <row r="119" spans="1:9" ht="22.5" outlineLevel="2" x14ac:dyDescent="0.2">
      <c r="A119" s="43"/>
      <c r="B119" s="44"/>
      <c r="C119" s="45"/>
      <c r="D119" s="46"/>
      <c r="E119" s="46">
        <v>-44800000</v>
      </c>
      <c r="F119" s="70" t="s">
        <v>117</v>
      </c>
      <c r="G119"/>
      <c r="H119"/>
      <c r="I119"/>
    </row>
    <row r="120" spans="1:9" ht="22.5" outlineLevel="2" x14ac:dyDescent="0.2">
      <c r="A120" s="43"/>
      <c r="B120" s="44"/>
      <c r="C120" s="45"/>
      <c r="D120" s="46"/>
      <c r="E120" s="46">
        <v>163963600</v>
      </c>
      <c r="F120" s="70" t="s">
        <v>118</v>
      </c>
      <c r="G120"/>
      <c r="H120"/>
      <c r="I120"/>
    </row>
    <row r="121" spans="1:9" ht="22.5" x14ac:dyDescent="0.2">
      <c r="A121" s="43"/>
      <c r="B121" s="44"/>
      <c r="C121" s="45"/>
      <c r="D121" s="46"/>
      <c r="E121" s="46">
        <v>-7263600</v>
      </c>
      <c r="F121" s="70" t="s">
        <v>119</v>
      </c>
      <c r="G121"/>
      <c r="H121"/>
      <c r="I121"/>
    </row>
    <row r="122" spans="1:9" ht="22.5" outlineLevel="1" x14ac:dyDescent="0.2">
      <c r="A122" s="43"/>
      <c r="B122" s="44"/>
      <c r="C122" s="45"/>
      <c r="D122" s="46"/>
      <c r="E122" s="46">
        <v>-99000000</v>
      </c>
      <c r="F122" s="70" t="s">
        <v>120</v>
      </c>
      <c r="G122"/>
      <c r="H122"/>
      <c r="I122"/>
    </row>
    <row r="123" spans="1:9" ht="23.25" customHeight="1" outlineLevel="2" x14ac:dyDescent="0.2">
      <c r="A123" s="72" t="s">
        <v>121</v>
      </c>
      <c r="B123" s="72"/>
      <c r="C123" s="72"/>
      <c r="D123" s="64"/>
      <c r="E123" s="64"/>
      <c r="F123" s="49"/>
      <c r="G123"/>
      <c r="H123"/>
      <c r="I123"/>
    </row>
    <row r="124" spans="1:9" ht="11.25" outlineLevel="1" x14ac:dyDescent="0.2">
      <c r="A124" s="50"/>
      <c r="B124" s="51"/>
      <c r="C124" s="52" t="s">
        <v>122</v>
      </c>
      <c r="D124" s="65"/>
      <c r="E124" s="65">
        <v>-50000000</v>
      </c>
      <c r="F124" s="53"/>
      <c r="G124"/>
      <c r="H124"/>
      <c r="I124"/>
    </row>
    <row r="125" spans="1:9" ht="22.5" outlineLevel="2" x14ac:dyDescent="0.2">
      <c r="A125" s="43"/>
      <c r="B125" s="44"/>
      <c r="C125" s="45"/>
      <c r="D125" s="46"/>
      <c r="E125" s="46">
        <v>-50000000</v>
      </c>
      <c r="F125" s="70" t="s">
        <v>316</v>
      </c>
      <c r="G125"/>
      <c r="H125"/>
      <c r="I125"/>
    </row>
    <row r="126" spans="1:9" ht="11.25" outlineLevel="1" x14ac:dyDescent="0.2">
      <c r="A126" s="50"/>
      <c r="B126" s="51"/>
      <c r="C126" s="52" t="s">
        <v>123</v>
      </c>
      <c r="D126" s="65"/>
      <c r="E126" s="65">
        <v>50000000</v>
      </c>
      <c r="F126" s="53"/>
      <c r="G126"/>
      <c r="H126"/>
      <c r="I126"/>
    </row>
    <row r="127" spans="1:9" ht="33.75" outlineLevel="2" x14ac:dyDescent="0.2">
      <c r="A127" s="43"/>
      <c r="B127" s="44"/>
      <c r="C127" s="45"/>
      <c r="D127" s="46"/>
      <c r="E127" s="46">
        <v>50000000</v>
      </c>
      <c r="F127" s="70" t="s">
        <v>317</v>
      </c>
      <c r="G127"/>
      <c r="H127"/>
      <c r="I127"/>
    </row>
    <row r="128" spans="1:9" ht="11.25" outlineLevel="2" x14ac:dyDescent="0.2">
      <c r="A128" s="50"/>
      <c r="B128" s="51"/>
      <c r="C128" s="52" t="s">
        <v>124</v>
      </c>
      <c r="D128" s="65"/>
      <c r="E128" s="65">
        <v>-56774700</v>
      </c>
      <c r="F128" s="53"/>
      <c r="G128"/>
      <c r="H128"/>
      <c r="I128"/>
    </row>
    <row r="129" spans="1:9" ht="33.75" outlineLevel="2" x14ac:dyDescent="0.2">
      <c r="A129" s="43"/>
      <c r="B129" s="44"/>
      <c r="C129" s="45"/>
      <c r="D129" s="46"/>
      <c r="E129" s="46">
        <v>10676000</v>
      </c>
      <c r="F129" s="70" t="s">
        <v>318</v>
      </c>
      <c r="G129"/>
      <c r="H129"/>
      <c r="I129"/>
    </row>
    <row r="130" spans="1:9" ht="33.75" outlineLevel="2" x14ac:dyDescent="0.2">
      <c r="A130" s="43"/>
      <c r="B130" s="44"/>
      <c r="C130" s="45"/>
      <c r="D130" s="46"/>
      <c r="E130" s="46">
        <v>2000000</v>
      </c>
      <c r="F130" s="70" t="s">
        <v>319</v>
      </c>
      <c r="G130"/>
      <c r="H130"/>
      <c r="I130"/>
    </row>
    <row r="131" spans="1:9" ht="33.75" outlineLevel="2" x14ac:dyDescent="0.2">
      <c r="A131" s="43"/>
      <c r="B131" s="44"/>
      <c r="C131" s="45"/>
      <c r="D131" s="46"/>
      <c r="E131" s="46">
        <v>-4000000</v>
      </c>
      <c r="F131" s="70" t="s">
        <v>320</v>
      </c>
      <c r="G131"/>
      <c r="H131"/>
      <c r="I131"/>
    </row>
    <row r="132" spans="1:9" ht="33.75" outlineLevel="2" x14ac:dyDescent="0.2">
      <c r="A132" s="43"/>
      <c r="B132" s="44"/>
      <c r="C132" s="45"/>
      <c r="D132" s="46"/>
      <c r="E132" s="46">
        <v>-55000000</v>
      </c>
      <c r="F132" s="70" t="s">
        <v>321</v>
      </c>
      <c r="G132"/>
      <c r="H132"/>
      <c r="I132"/>
    </row>
    <row r="133" spans="1:9" ht="45" outlineLevel="2" x14ac:dyDescent="0.2">
      <c r="A133" s="43"/>
      <c r="B133" s="44"/>
      <c r="C133" s="45"/>
      <c r="D133" s="46"/>
      <c r="E133" s="46">
        <v>-2000000</v>
      </c>
      <c r="F133" s="70" t="s">
        <v>322</v>
      </c>
      <c r="G133"/>
      <c r="H133"/>
      <c r="I133"/>
    </row>
    <row r="134" spans="1:9" ht="33.75" outlineLevel="1" x14ac:dyDescent="0.2">
      <c r="A134" s="43"/>
      <c r="B134" s="44"/>
      <c r="C134" s="45"/>
      <c r="D134" s="46"/>
      <c r="E134" s="46">
        <v>2225300</v>
      </c>
      <c r="F134" s="70" t="s">
        <v>323</v>
      </c>
      <c r="G134"/>
      <c r="H134"/>
      <c r="I134"/>
    </row>
    <row r="135" spans="1:9" ht="33.75" outlineLevel="2" x14ac:dyDescent="0.2">
      <c r="A135" s="43"/>
      <c r="B135" s="44"/>
      <c r="C135" s="45"/>
      <c r="D135" s="46"/>
      <c r="E135" s="46">
        <v>-10676000</v>
      </c>
      <c r="F135" s="70" t="s">
        <v>324</v>
      </c>
      <c r="G135"/>
      <c r="H135"/>
      <c r="I135"/>
    </row>
    <row r="136" spans="1:9" ht="11.25" outlineLevel="2" x14ac:dyDescent="0.2">
      <c r="A136" s="50"/>
      <c r="B136" s="51"/>
      <c r="C136" s="52" t="s">
        <v>125</v>
      </c>
      <c r="D136" s="65"/>
      <c r="E136" s="65">
        <v>-12081800</v>
      </c>
      <c r="F136" s="53"/>
      <c r="G136"/>
      <c r="H136"/>
      <c r="I136"/>
    </row>
    <row r="137" spans="1:9" ht="33.75" outlineLevel="2" x14ac:dyDescent="0.2">
      <c r="A137" s="43"/>
      <c r="B137" s="44"/>
      <c r="C137" s="45"/>
      <c r="D137" s="46"/>
      <c r="E137" s="46">
        <v>100000000</v>
      </c>
      <c r="F137" s="70" t="s">
        <v>126</v>
      </c>
      <c r="G137"/>
      <c r="H137"/>
      <c r="I137"/>
    </row>
    <row r="138" spans="1:9" ht="33.75" outlineLevel="2" x14ac:dyDescent="0.2">
      <c r="A138" s="43"/>
      <c r="B138" s="44"/>
      <c r="C138" s="45"/>
      <c r="D138" s="46"/>
      <c r="E138" s="46">
        <v>-50000</v>
      </c>
      <c r="F138" s="70" t="s">
        <v>127</v>
      </c>
      <c r="G138"/>
      <c r="H138"/>
      <c r="I138"/>
    </row>
    <row r="139" spans="1:9" ht="33.75" outlineLevel="2" x14ac:dyDescent="0.2">
      <c r="A139" s="43"/>
      <c r="B139" s="44"/>
      <c r="C139" s="45"/>
      <c r="D139" s="46"/>
      <c r="E139" s="46">
        <v>-16000000</v>
      </c>
      <c r="F139" s="70" t="s">
        <v>325</v>
      </c>
      <c r="G139"/>
      <c r="H139"/>
      <c r="I139"/>
    </row>
    <row r="140" spans="1:9" ht="33.75" outlineLevel="2" x14ac:dyDescent="0.2">
      <c r="A140" s="43"/>
      <c r="B140" s="44"/>
      <c r="C140" s="45"/>
      <c r="D140" s="46"/>
      <c r="E140" s="46">
        <v>16000000</v>
      </c>
      <c r="F140" s="70" t="s">
        <v>326</v>
      </c>
      <c r="G140"/>
      <c r="H140"/>
      <c r="I140"/>
    </row>
    <row r="141" spans="1:9" ht="45" outlineLevel="2" x14ac:dyDescent="0.2">
      <c r="A141" s="43"/>
      <c r="B141" s="44"/>
      <c r="C141" s="45"/>
      <c r="D141" s="46"/>
      <c r="E141" s="46">
        <v>-5000000</v>
      </c>
      <c r="F141" s="70" t="s">
        <v>327</v>
      </c>
      <c r="G141"/>
      <c r="H141"/>
      <c r="I141"/>
    </row>
    <row r="142" spans="1:9" ht="45" outlineLevel="2" x14ac:dyDescent="0.2">
      <c r="A142" s="43"/>
      <c r="B142" s="44"/>
      <c r="C142" s="45"/>
      <c r="D142" s="46"/>
      <c r="E142" s="46">
        <v>5000000</v>
      </c>
      <c r="F142" s="70" t="s">
        <v>328</v>
      </c>
      <c r="G142"/>
      <c r="H142"/>
      <c r="I142"/>
    </row>
    <row r="143" spans="1:9" ht="45" outlineLevel="2" x14ac:dyDescent="0.2">
      <c r="A143" s="43"/>
      <c r="B143" s="44"/>
      <c r="C143" s="45"/>
      <c r="D143" s="46"/>
      <c r="E143" s="46">
        <v>39400000</v>
      </c>
      <c r="F143" s="70" t="s">
        <v>329</v>
      </c>
      <c r="G143"/>
      <c r="H143"/>
      <c r="I143"/>
    </row>
    <row r="144" spans="1:9" ht="45" outlineLevel="1" x14ac:dyDescent="0.2">
      <c r="A144" s="43"/>
      <c r="B144" s="44"/>
      <c r="C144" s="45"/>
      <c r="D144" s="46"/>
      <c r="E144" s="46">
        <v>-112031800</v>
      </c>
      <c r="F144" s="70" t="s">
        <v>330</v>
      </c>
      <c r="G144"/>
      <c r="H144"/>
      <c r="I144"/>
    </row>
    <row r="145" spans="1:9" ht="33.75" outlineLevel="2" x14ac:dyDescent="0.2">
      <c r="A145" s="43"/>
      <c r="B145" s="44"/>
      <c r="C145" s="45"/>
      <c r="D145" s="46"/>
      <c r="E145" s="46">
        <v>-39400000</v>
      </c>
      <c r="F145" s="70" t="s">
        <v>331</v>
      </c>
      <c r="G145"/>
      <c r="H145"/>
      <c r="I145"/>
    </row>
    <row r="146" spans="1:9" ht="11.25" outlineLevel="2" x14ac:dyDescent="0.2">
      <c r="A146" s="50"/>
      <c r="B146" s="51"/>
      <c r="C146" s="52" t="s">
        <v>128</v>
      </c>
      <c r="D146" s="65"/>
      <c r="E146" s="65">
        <v>-192629400</v>
      </c>
      <c r="F146" s="53"/>
      <c r="G146"/>
      <c r="H146"/>
      <c r="I146"/>
    </row>
    <row r="147" spans="1:9" ht="33.75" outlineLevel="2" x14ac:dyDescent="0.2">
      <c r="A147" s="43"/>
      <c r="B147" s="44"/>
      <c r="C147" s="45"/>
      <c r="D147" s="46"/>
      <c r="E147" s="46">
        <v>-232629400</v>
      </c>
      <c r="F147" s="70" t="s">
        <v>129</v>
      </c>
      <c r="G147"/>
      <c r="H147"/>
      <c r="I147"/>
    </row>
    <row r="148" spans="1:9" ht="22.5" outlineLevel="2" x14ac:dyDescent="0.2">
      <c r="A148" s="43"/>
      <c r="B148" s="44"/>
      <c r="C148" s="45"/>
      <c r="D148" s="46"/>
      <c r="E148" s="46">
        <v>-1000000</v>
      </c>
      <c r="F148" s="70" t="s">
        <v>130</v>
      </c>
      <c r="G148"/>
      <c r="H148"/>
      <c r="I148"/>
    </row>
    <row r="149" spans="1:9" ht="33.75" outlineLevel="1" x14ac:dyDescent="0.2">
      <c r="A149" s="43"/>
      <c r="B149" s="44"/>
      <c r="C149" s="45"/>
      <c r="D149" s="46"/>
      <c r="E149" s="46">
        <v>1000000</v>
      </c>
      <c r="F149" s="70" t="s">
        <v>131</v>
      </c>
      <c r="G149"/>
      <c r="H149"/>
      <c r="I149"/>
    </row>
    <row r="150" spans="1:9" ht="33.75" outlineLevel="2" x14ac:dyDescent="0.2">
      <c r="A150" s="43"/>
      <c r="B150" s="44"/>
      <c r="C150" s="45"/>
      <c r="D150" s="46"/>
      <c r="E150" s="46">
        <v>40000000</v>
      </c>
      <c r="F150" s="70" t="s">
        <v>132</v>
      </c>
      <c r="G150"/>
      <c r="H150"/>
      <c r="I150"/>
    </row>
    <row r="151" spans="1:9" ht="11.25" outlineLevel="1" x14ac:dyDescent="0.2">
      <c r="A151" s="50"/>
      <c r="B151" s="51"/>
      <c r="C151" s="52" t="s">
        <v>133</v>
      </c>
      <c r="D151" s="65"/>
      <c r="E151" s="65">
        <v>8981800</v>
      </c>
      <c r="F151" s="53"/>
      <c r="G151"/>
      <c r="H151"/>
      <c r="I151"/>
    </row>
    <row r="152" spans="1:9" ht="22.5" outlineLevel="2" x14ac:dyDescent="0.2">
      <c r="A152" s="43"/>
      <c r="B152" s="44"/>
      <c r="C152" s="45"/>
      <c r="D152" s="46"/>
      <c r="E152" s="46">
        <v>8981800</v>
      </c>
      <c r="F152" s="70" t="s">
        <v>134</v>
      </c>
      <c r="G152"/>
      <c r="H152"/>
      <c r="I152"/>
    </row>
    <row r="153" spans="1:9" ht="11.25" outlineLevel="1" x14ac:dyDescent="0.2">
      <c r="A153" s="50"/>
      <c r="B153" s="51"/>
      <c r="C153" s="52" t="s">
        <v>135</v>
      </c>
      <c r="D153" s="65"/>
      <c r="E153" s="65">
        <v>-40000000</v>
      </c>
      <c r="F153" s="53"/>
      <c r="G153"/>
      <c r="H153"/>
      <c r="I153"/>
    </row>
    <row r="154" spans="1:9" ht="22.5" outlineLevel="2" x14ac:dyDescent="0.2">
      <c r="A154" s="43"/>
      <c r="B154" s="44"/>
      <c r="C154" s="45"/>
      <c r="D154" s="46"/>
      <c r="E154" s="46">
        <v>-40000000</v>
      </c>
      <c r="F154" s="70" t="s">
        <v>136</v>
      </c>
      <c r="G154"/>
      <c r="H154"/>
      <c r="I154"/>
    </row>
    <row r="155" spans="1:9" ht="11.25" outlineLevel="1" x14ac:dyDescent="0.2">
      <c r="A155" s="50"/>
      <c r="B155" s="51"/>
      <c r="C155" s="52" t="s">
        <v>137</v>
      </c>
      <c r="D155" s="65"/>
      <c r="E155" s="65">
        <v>-725300</v>
      </c>
      <c r="F155" s="53"/>
      <c r="G155"/>
      <c r="H155"/>
      <c r="I155"/>
    </row>
    <row r="156" spans="1:9" ht="22.5" outlineLevel="2" x14ac:dyDescent="0.2">
      <c r="A156" s="43"/>
      <c r="B156" s="44"/>
      <c r="C156" s="45"/>
      <c r="D156" s="46"/>
      <c r="E156" s="46">
        <v>-725300</v>
      </c>
      <c r="F156" s="70" t="s">
        <v>332</v>
      </c>
      <c r="G156"/>
      <c r="H156"/>
      <c r="I156"/>
    </row>
    <row r="157" spans="1:9" ht="11.25" outlineLevel="1" x14ac:dyDescent="0.2">
      <c r="A157" s="50"/>
      <c r="B157" s="51"/>
      <c r="C157" s="52" t="s">
        <v>138</v>
      </c>
      <c r="D157" s="65"/>
      <c r="E157" s="65">
        <v>158050000</v>
      </c>
      <c r="F157" s="53"/>
      <c r="G157"/>
      <c r="H157"/>
      <c r="I157"/>
    </row>
    <row r="158" spans="1:9" ht="33.75" outlineLevel="2" x14ac:dyDescent="0.2">
      <c r="A158" s="43"/>
      <c r="B158" s="44"/>
      <c r="C158" s="45"/>
      <c r="D158" s="46"/>
      <c r="E158" s="46">
        <v>158050000</v>
      </c>
      <c r="F158" s="70" t="s">
        <v>333</v>
      </c>
      <c r="G158"/>
      <c r="H158"/>
      <c r="I158"/>
    </row>
    <row r="159" spans="1:9" ht="11.25" outlineLevel="1" x14ac:dyDescent="0.2">
      <c r="A159" s="50"/>
      <c r="B159" s="51"/>
      <c r="C159" s="52" t="s">
        <v>139</v>
      </c>
      <c r="D159" s="65"/>
      <c r="E159" s="65">
        <v>2500000</v>
      </c>
      <c r="F159" s="53"/>
      <c r="G159"/>
      <c r="H159"/>
      <c r="I159"/>
    </row>
    <row r="160" spans="1:9" ht="33.75" outlineLevel="2" x14ac:dyDescent="0.2">
      <c r="A160" s="43"/>
      <c r="B160" s="44"/>
      <c r="C160" s="45"/>
      <c r="D160" s="46"/>
      <c r="E160" s="46">
        <v>2500000</v>
      </c>
      <c r="F160" s="70" t="s">
        <v>334</v>
      </c>
      <c r="G160"/>
      <c r="H160"/>
      <c r="I160"/>
    </row>
    <row r="161" spans="1:9" ht="11.25" outlineLevel="1" x14ac:dyDescent="0.2">
      <c r="A161" s="50"/>
      <c r="B161" s="51"/>
      <c r="C161" s="52" t="s">
        <v>140</v>
      </c>
      <c r="D161" s="65"/>
      <c r="E161" s="65">
        <v>132629400</v>
      </c>
      <c r="F161" s="53"/>
      <c r="G161"/>
      <c r="H161"/>
      <c r="I161"/>
    </row>
    <row r="162" spans="1:9" ht="33.75" outlineLevel="2" x14ac:dyDescent="0.2">
      <c r="A162" s="43"/>
      <c r="B162" s="44"/>
      <c r="C162" s="45"/>
      <c r="D162" s="46"/>
      <c r="E162" s="46">
        <v>132629400</v>
      </c>
      <c r="F162" s="70" t="s">
        <v>141</v>
      </c>
      <c r="G162"/>
      <c r="H162"/>
      <c r="I162"/>
    </row>
    <row r="163" spans="1:9" ht="11.25" x14ac:dyDescent="0.2">
      <c r="A163" s="50"/>
      <c r="B163" s="51"/>
      <c r="C163" s="52" t="s">
        <v>142</v>
      </c>
      <c r="D163" s="65"/>
      <c r="E163" s="65">
        <v>50000</v>
      </c>
      <c r="F163" s="53"/>
      <c r="G163"/>
      <c r="H163"/>
      <c r="I163"/>
    </row>
    <row r="164" spans="1:9" ht="33.75" outlineLevel="1" x14ac:dyDescent="0.2">
      <c r="A164" s="43"/>
      <c r="B164" s="44"/>
      <c r="C164" s="45"/>
      <c r="D164" s="46"/>
      <c r="E164" s="46">
        <v>50000</v>
      </c>
      <c r="F164" s="70" t="s">
        <v>143</v>
      </c>
      <c r="G164"/>
      <c r="H164"/>
      <c r="I164"/>
    </row>
    <row r="165" spans="1:9" ht="22.5" customHeight="1" outlineLevel="2" x14ac:dyDescent="0.2">
      <c r="A165" s="72" t="s">
        <v>144</v>
      </c>
      <c r="B165" s="72"/>
      <c r="C165" s="72"/>
      <c r="D165" s="64"/>
      <c r="E165" s="64"/>
      <c r="F165" s="49"/>
      <c r="G165"/>
      <c r="H165"/>
      <c r="I165"/>
    </row>
    <row r="166" spans="1:9" ht="11.25" x14ac:dyDescent="0.2">
      <c r="A166" s="50"/>
      <c r="B166" s="51"/>
      <c r="C166" s="52" t="s">
        <v>145</v>
      </c>
      <c r="D166" s="65"/>
      <c r="E166" s="65"/>
      <c r="F166" s="53"/>
      <c r="G166"/>
      <c r="H166"/>
      <c r="I166"/>
    </row>
    <row r="167" spans="1:9" ht="33.75" outlineLevel="1" x14ac:dyDescent="0.2">
      <c r="A167" s="43"/>
      <c r="B167" s="44"/>
      <c r="C167" s="45"/>
      <c r="D167" s="46"/>
      <c r="E167" s="46"/>
      <c r="F167" s="70" t="s">
        <v>146</v>
      </c>
      <c r="G167"/>
      <c r="H167"/>
      <c r="I167"/>
    </row>
    <row r="168" spans="1:9" ht="23.25" customHeight="1" outlineLevel="2" x14ac:dyDescent="0.2">
      <c r="A168" s="72" t="s">
        <v>147</v>
      </c>
      <c r="B168" s="72"/>
      <c r="C168" s="72"/>
      <c r="D168" s="64"/>
      <c r="E168" s="64">
        <v>200000000</v>
      </c>
      <c r="F168" s="49"/>
      <c r="G168"/>
      <c r="H168"/>
      <c r="I168"/>
    </row>
    <row r="169" spans="1:9" ht="11.25" outlineLevel="1" x14ac:dyDescent="0.2">
      <c r="A169" s="50"/>
      <c r="B169" s="51"/>
      <c r="C169" s="52" t="s">
        <v>148</v>
      </c>
      <c r="D169" s="65"/>
      <c r="E169" s="65">
        <v>100000000</v>
      </c>
      <c r="F169" s="53"/>
      <c r="G169"/>
      <c r="H169"/>
      <c r="I169"/>
    </row>
    <row r="170" spans="1:9" ht="33.75" outlineLevel="2" x14ac:dyDescent="0.2">
      <c r="A170" s="43"/>
      <c r="B170" s="44"/>
      <c r="C170" s="45"/>
      <c r="D170" s="46"/>
      <c r="E170" s="46">
        <v>100000000</v>
      </c>
      <c r="F170" s="70" t="s">
        <v>149</v>
      </c>
      <c r="G170"/>
      <c r="H170"/>
      <c r="I170"/>
    </row>
    <row r="171" spans="1:9" ht="11.25" outlineLevel="1" x14ac:dyDescent="0.2">
      <c r="A171" s="50"/>
      <c r="B171" s="51"/>
      <c r="C171" s="52" t="s">
        <v>150</v>
      </c>
      <c r="D171" s="65"/>
      <c r="E171" s="65">
        <v>200000000</v>
      </c>
      <c r="F171" s="53"/>
      <c r="G171"/>
      <c r="H171"/>
      <c r="I171"/>
    </row>
    <row r="172" spans="1:9" ht="33.75" outlineLevel="2" x14ac:dyDescent="0.2">
      <c r="A172" s="43"/>
      <c r="B172" s="44"/>
      <c r="C172" s="45"/>
      <c r="D172" s="46"/>
      <c r="E172" s="46">
        <v>200000000</v>
      </c>
      <c r="F172" s="70" t="s">
        <v>151</v>
      </c>
      <c r="G172"/>
      <c r="H172"/>
      <c r="I172"/>
    </row>
    <row r="173" spans="1:9" ht="11.25" outlineLevel="1" x14ac:dyDescent="0.2">
      <c r="A173" s="50"/>
      <c r="B173" s="51"/>
      <c r="C173" s="52" t="s">
        <v>152</v>
      </c>
      <c r="D173" s="65"/>
      <c r="E173" s="65">
        <v>-100000000</v>
      </c>
      <c r="F173" s="53"/>
      <c r="G173"/>
      <c r="H173"/>
      <c r="I173"/>
    </row>
    <row r="174" spans="1:9" ht="33.75" outlineLevel="2" x14ac:dyDescent="0.2">
      <c r="A174" s="43"/>
      <c r="B174" s="44"/>
      <c r="C174" s="45"/>
      <c r="D174" s="46"/>
      <c r="E174" s="46">
        <v>-100000000</v>
      </c>
      <c r="F174" s="70" t="s">
        <v>153</v>
      </c>
      <c r="G174"/>
      <c r="H174"/>
      <c r="I174"/>
    </row>
    <row r="175" spans="1:9" ht="11.25" outlineLevel="2" x14ac:dyDescent="0.2">
      <c r="A175" s="50"/>
      <c r="B175" s="51"/>
      <c r="C175" s="52" t="s">
        <v>154</v>
      </c>
      <c r="D175" s="65"/>
      <c r="E175" s="65"/>
      <c r="F175" s="53"/>
      <c r="G175"/>
      <c r="H175"/>
      <c r="I175"/>
    </row>
    <row r="176" spans="1:9" ht="45" outlineLevel="2" x14ac:dyDescent="0.2">
      <c r="A176" s="43"/>
      <c r="B176" s="44"/>
      <c r="C176" s="45"/>
      <c r="D176" s="46"/>
      <c r="E176" s="46">
        <v>930000</v>
      </c>
      <c r="F176" s="70" t="s">
        <v>155</v>
      </c>
      <c r="G176"/>
      <c r="H176"/>
      <c r="I176"/>
    </row>
    <row r="177" spans="1:9" ht="22.5" outlineLevel="2" x14ac:dyDescent="0.2">
      <c r="A177" s="43"/>
      <c r="B177" s="44"/>
      <c r="C177" s="45"/>
      <c r="D177" s="46"/>
      <c r="E177" s="46">
        <v>30900</v>
      </c>
      <c r="F177" s="70" t="s">
        <v>156</v>
      </c>
      <c r="G177"/>
      <c r="H177"/>
      <c r="I177"/>
    </row>
    <row r="178" spans="1:9" ht="11.25" outlineLevel="2" x14ac:dyDescent="0.2">
      <c r="A178" s="43"/>
      <c r="B178" s="44"/>
      <c r="C178" s="45"/>
      <c r="D178" s="46"/>
      <c r="E178" s="46">
        <v>2400000</v>
      </c>
      <c r="F178" s="70" t="s">
        <v>358</v>
      </c>
      <c r="G178"/>
      <c r="H178"/>
      <c r="I178"/>
    </row>
    <row r="179" spans="1:9" ht="11.25" outlineLevel="2" x14ac:dyDescent="0.2">
      <c r="A179" s="43"/>
      <c r="B179" s="44"/>
      <c r="C179" s="45"/>
      <c r="D179" s="46"/>
      <c r="E179" s="46">
        <v>-2400000</v>
      </c>
      <c r="F179" s="70" t="s">
        <v>359</v>
      </c>
      <c r="G179"/>
      <c r="H179"/>
      <c r="I179"/>
    </row>
    <row r="180" spans="1:9" ht="45" outlineLevel="2" x14ac:dyDescent="0.2">
      <c r="A180" s="43"/>
      <c r="B180" s="44"/>
      <c r="C180" s="45"/>
      <c r="D180" s="46"/>
      <c r="E180" s="46">
        <v>1500000</v>
      </c>
      <c r="F180" s="70" t="s">
        <v>157</v>
      </c>
      <c r="G180"/>
      <c r="H180"/>
      <c r="I180"/>
    </row>
    <row r="181" spans="1:9" ht="33.75" outlineLevel="2" x14ac:dyDescent="0.2">
      <c r="A181" s="43"/>
      <c r="B181" s="44"/>
      <c r="C181" s="45"/>
      <c r="D181" s="46"/>
      <c r="E181" s="46">
        <v>-1500000</v>
      </c>
      <c r="F181" s="70" t="s">
        <v>158</v>
      </c>
      <c r="G181"/>
      <c r="H181"/>
      <c r="I181"/>
    </row>
    <row r="182" spans="1:9" ht="11.25" outlineLevel="2" x14ac:dyDescent="0.2">
      <c r="A182" s="43"/>
      <c r="B182" s="44"/>
      <c r="C182" s="45"/>
      <c r="D182" s="46"/>
      <c r="E182" s="46">
        <v>-399998</v>
      </c>
      <c r="F182" s="70" t="s">
        <v>159</v>
      </c>
      <c r="G182"/>
      <c r="H182"/>
      <c r="I182"/>
    </row>
    <row r="183" spans="1:9" ht="22.5" outlineLevel="2" x14ac:dyDescent="0.2">
      <c r="A183" s="43"/>
      <c r="B183" s="44"/>
      <c r="C183" s="45"/>
      <c r="D183" s="46"/>
      <c r="E183" s="46">
        <v>399998</v>
      </c>
      <c r="F183" s="70" t="s">
        <v>160</v>
      </c>
      <c r="G183"/>
      <c r="H183"/>
      <c r="I183"/>
    </row>
    <row r="184" spans="1:9" ht="22.5" outlineLevel="2" x14ac:dyDescent="0.2">
      <c r="A184" s="43"/>
      <c r="B184" s="44"/>
      <c r="C184" s="45"/>
      <c r="D184" s="46"/>
      <c r="E184" s="46">
        <v>-2539400</v>
      </c>
      <c r="F184" s="70" t="s">
        <v>161</v>
      </c>
      <c r="G184"/>
      <c r="H184"/>
      <c r="I184"/>
    </row>
    <row r="185" spans="1:9" ht="22.5" outlineLevel="2" x14ac:dyDescent="0.2">
      <c r="A185" s="43"/>
      <c r="B185" s="44"/>
      <c r="C185" s="45"/>
      <c r="D185" s="46"/>
      <c r="E185" s="46">
        <v>2539400</v>
      </c>
      <c r="F185" s="70" t="s">
        <v>162</v>
      </c>
      <c r="G185"/>
      <c r="H185"/>
      <c r="I185"/>
    </row>
    <row r="186" spans="1:9" ht="33.75" outlineLevel="2" x14ac:dyDescent="0.2">
      <c r="A186" s="43"/>
      <c r="B186" s="44"/>
      <c r="C186" s="45"/>
      <c r="D186" s="46"/>
      <c r="E186" s="46">
        <v>650000</v>
      </c>
      <c r="F186" s="70" t="s">
        <v>163</v>
      </c>
      <c r="G186"/>
      <c r="H186"/>
      <c r="I186"/>
    </row>
    <row r="187" spans="1:9" ht="45" outlineLevel="2" x14ac:dyDescent="0.2">
      <c r="A187" s="43"/>
      <c r="B187" s="44"/>
      <c r="C187" s="45"/>
      <c r="D187" s="46"/>
      <c r="E187" s="46">
        <v>370000</v>
      </c>
      <c r="F187" s="70" t="s">
        <v>164</v>
      </c>
      <c r="G187"/>
      <c r="H187"/>
      <c r="I187"/>
    </row>
    <row r="188" spans="1:9" ht="22.5" outlineLevel="2" x14ac:dyDescent="0.2">
      <c r="A188" s="43"/>
      <c r="B188" s="44"/>
      <c r="C188" s="45"/>
      <c r="D188" s="46"/>
      <c r="E188" s="46">
        <v>-350000</v>
      </c>
      <c r="F188" s="70" t="s">
        <v>165</v>
      </c>
      <c r="G188"/>
      <c r="H188"/>
      <c r="I188"/>
    </row>
    <row r="189" spans="1:9" ht="33.75" outlineLevel="2" x14ac:dyDescent="0.2">
      <c r="A189" s="43"/>
      <c r="B189" s="44"/>
      <c r="C189" s="45"/>
      <c r="D189" s="46"/>
      <c r="E189" s="46">
        <v>1219100</v>
      </c>
      <c r="F189" s="70" t="s">
        <v>166</v>
      </c>
      <c r="G189"/>
      <c r="H189"/>
      <c r="I189"/>
    </row>
    <row r="190" spans="1:9" ht="22.5" outlineLevel="2" x14ac:dyDescent="0.2">
      <c r="A190" s="43"/>
      <c r="B190" s="44"/>
      <c r="C190" s="45"/>
      <c r="D190" s="46"/>
      <c r="E190" s="46">
        <v>-950000</v>
      </c>
      <c r="F190" s="70" t="s">
        <v>167</v>
      </c>
      <c r="G190"/>
      <c r="H190"/>
      <c r="I190"/>
    </row>
    <row r="191" spans="1:9" ht="33.75" x14ac:dyDescent="0.2">
      <c r="A191" s="43"/>
      <c r="B191" s="44"/>
      <c r="C191" s="45"/>
      <c r="D191" s="46"/>
      <c r="E191" s="46">
        <v>-950000</v>
      </c>
      <c r="F191" s="70" t="s">
        <v>168</v>
      </c>
      <c r="G191"/>
      <c r="H191"/>
      <c r="I191"/>
    </row>
    <row r="192" spans="1:9" ht="22.5" outlineLevel="1" x14ac:dyDescent="0.2">
      <c r="A192" s="43"/>
      <c r="B192" s="44"/>
      <c r="C192" s="45"/>
      <c r="D192" s="46"/>
      <c r="E192" s="46">
        <v>-950000</v>
      </c>
      <c r="F192" s="70" t="s">
        <v>169</v>
      </c>
      <c r="G192"/>
      <c r="H192"/>
      <c r="I192"/>
    </row>
    <row r="193" spans="1:9" ht="24.75" customHeight="1" outlineLevel="2" x14ac:dyDescent="0.2">
      <c r="A193" s="72" t="s">
        <v>170</v>
      </c>
      <c r="B193" s="72"/>
      <c r="C193" s="72"/>
      <c r="D193" s="64"/>
      <c r="E193" s="64"/>
      <c r="F193" s="49"/>
      <c r="G193"/>
      <c r="H193"/>
      <c r="I193"/>
    </row>
    <row r="194" spans="1:9" ht="11.25" outlineLevel="2" x14ac:dyDescent="0.2">
      <c r="A194" s="50"/>
      <c r="B194" s="51"/>
      <c r="C194" s="52" t="s">
        <v>171</v>
      </c>
      <c r="D194" s="65"/>
      <c r="E194" s="65">
        <v>-11603000</v>
      </c>
      <c r="F194" s="53"/>
      <c r="G194"/>
      <c r="H194"/>
      <c r="I194"/>
    </row>
    <row r="195" spans="1:9" ht="22.5" outlineLevel="2" x14ac:dyDescent="0.2">
      <c r="A195" s="43"/>
      <c r="B195" s="44"/>
      <c r="C195" s="45"/>
      <c r="D195" s="46"/>
      <c r="E195" s="46">
        <v>-46546200</v>
      </c>
      <c r="F195" s="70" t="s">
        <v>172</v>
      </c>
      <c r="G195"/>
      <c r="H195"/>
      <c r="I195"/>
    </row>
    <row r="196" spans="1:9" ht="22.5" outlineLevel="2" x14ac:dyDescent="0.2">
      <c r="A196" s="43"/>
      <c r="B196" s="44"/>
      <c r="C196" s="45"/>
      <c r="D196" s="46"/>
      <c r="E196" s="46">
        <v>10000000</v>
      </c>
      <c r="F196" s="70" t="s">
        <v>173</v>
      </c>
      <c r="G196"/>
      <c r="H196"/>
      <c r="I196"/>
    </row>
    <row r="197" spans="1:9" ht="33.75" outlineLevel="2" x14ac:dyDescent="0.2">
      <c r="A197" s="43"/>
      <c r="B197" s="44"/>
      <c r="C197" s="45"/>
      <c r="D197" s="46"/>
      <c r="E197" s="46">
        <v>-10500000</v>
      </c>
      <c r="F197" s="70" t="s">
        <v>174</v>
      </c>
      <c r="G197"/>
      <c r="H197"/>
      <c r="I197"/>
    </row>
    <row r="198" spans="1:9" ht="33.75" outlineLevel="2" x14ac:dyDescent="0.2">
      <c r="A198" s="43"/>
      <c r="B198" s="44"/>
      <c r="C198" s="45"/>
      <c r="D198" s="46"/>
      <c r="E198" s="46">
        <v>-8390000</v>
      </c>
      <c r="F198" s="70" t="s">
        <v>175</v>
      </c>
      <c r="G198"/>
      <c r="H198"/>
      <c r="I198"/>
    </row>
    <row r="199" spans="1:9" ht="33.75" outlineLevel="2" x14ac:dyDescent="0.2">
      <c r="A199" s="43"/>
      <c r="B199" s="44"/>
      <c r="C199" s="45"/>
      <c r="D199" s="46"/>
      <c r="E199" s="46">
        <v>44350000</v>
      </c>
      <c r="F199" s="70" t="s">
        <v>176</v>
      </c>
      <c r="G199"/>
      <c r="H199"/>
      <c r="I199"/>
    </row>
    <row r="200" spans="1:9" ht="22.5" outlineLevel="2" x14ac:dyDescent="0.2">
      <c r="A200" s="43"/>
      <c r="B200" s="44"/>
      <c r="C200" s="45"/>
      <c r="D200" s="46"/>
      <c r="E200" s="46">
        <v>3586200</v>
      </c>
      <c r="F200" s="70" t="s">
        <v>177</v>
      </c>
      <c r="G200"/>
      <c r="H200"/>
      <c r="I200"/>
    </row>
    <row r="201" spans="1:9" ht="22.5" outlineLevel="2" x14ac:dyDescent="0.2">
      <c r="A201" s="43"/>
      <c r="B201" s="44"/>
      <c r="C201" s="45"/>
      <c r="D201" s="46"/>
      <c r="E201" s="46">
        <v>38597000</v>
      </c>
      <c r="F201" s="70" t="s">
        <v>178</v>
      </c>
      <c r="G201"/>
      <c r="H201"/>
      <c r="I201"/>
    </row>
    <row r="202" spans="1:9" ht="33.75" outlineLevel="1" x14ac:dyDescent="0.2">
      <c r="A202" s="43"/>
      <c r="B202" s="44"/>
      <c r="C202" s="45"/>
      <c r="D202" s="46"/>
      <c r="E202" s="46">
        <v>-49700000</v>
      </c>
      <c r="F202" s="70" t="s">
        <v>179</v>
      </c>
      <c r="G202"/>
      <c r="H202"/>
      <c r="I202"/>
    </row>
    <row r="203" spans="1:9" ht="22.5" outlineLevel="2" x14ac:dyDescent="0.2">
      <c r="A203" s="43"/>
      <c r="B203" s="44"/>
      <c r="C203" s="45"/>
      <c r="D203" s="46"/>
      <c r="E203" s="46">
        <v>7000000</v>
      </c>
      <c r="F203" s="70" t="s">
        <v>180</v>
      </c>
      <c r="G203"/>
      <c r="H203"/>
      <c r="I203"/>
    </row>
    <row r="204" spans="1:9" ht="11.25" outlineLevel="2" x14ac:dyDescent="0.2">
      <c r="A204" s="50"/>
      <c r="B204" s="51"/>
      <c r="C204" s="52" t="s">
        <v>181</v>
      </c>
      <c r="D204" s="65"/>
      <c r="E204" s="65">
        <v>11603000</v>
      </c>
      <c r="F204" s="53"/>
      <c r="G204"/>
      <c r="H204"/>
      <c r="I204"/>
    </row>
    <row r="205" spans="1:9" ht="22.5" outlineLevel="2" x14ac:dyDescent="0.2">
      <c r="A205" s="43"/>
      <c r="B205" s="44"/>
      <c r="C205" s="45"/>
      <c r="D205" s="46"/>
      <c r="E205" s="46">
        <v>5000000</v>
      </c>
      <c r="F205" s="70" t="s">
        <v>182</v>
      </c>
      <c r="G205"/>
      <c r="H205"/>
      <c r="I205"/>
    </row>
    <row r="206" spans="1:9" ht="22.5" outlineLevel="2" x14ac:dyDescent="0.2">
      <c r="A206" s="43"/>
      <c r="B206" s="44"/>
      <c r="C206" s="45"/>
      <c r="D206" s="46"/>
      <c r="E206" s="46">
        <v>1500000</v>
      </c>
      <c r="F206" s="70" t="s">
        <v>183</v>
      </c>
      <c r="G206"/>
      <c r="H206"/>
      <c r="I206"/>
    </row>
    <row r="207" spans="1:9" ht="22.5" outlineLevel="2" x14ac:dyDescent="0.2">
      <c r="A207" s="43"/>
      <c r="B207" s="44"/>
      <c r="C207" s="45"/>
      <c r="D207" s="46"/>
      <c r="E207" s="46">
        <v>-80000</v>
      </c>
      <c r="F207" s="70" t="s">
        <v>184</v>
      </c>
      <c r="G207"/>
      <c r="H207"/>
      <c r="I207"/>
    </row>
    <row r="208" spans="1:9" ht="22.5" outlineLevel="2" x14ac:dyDescent="0.2">
      <c r="A208" s="43"/>
      <c r="B208" s="44"/>
      <c r="C208" s="45"/>
      <c r="D208" s="46"/>
      <c r="E208" s="46">
        <v>-4600000</v>
      </c>
      <c r="F208" s="70" t="s">
        <v>185</v>
      </c>
      <c r="G208"/>
      <c r="H208"/>
      <c r="I208"/>
    </row>
    <row r="209" spans="1:9" ht="22.5" x14ac:dyDescent="0.2">
      <c r="A209" s="43"/>
      <c r="B209" s="44"/>
      <c r="C209" s="45"/>
      <c r="D209" s="46"/>
      <c r="E209" s="46">
        <v>-13000000</v>
      </c>
      <c r="F209" s="70" t="s">
        <v>186</v>
      </c>
      <c r="G209"/>
      <c r="H209"/>
      <c r="I209"/>
    </row>
    <row r="210" spans="1:9" ht="22.5" outlineLevel="1" x14ac:dyDescent="0.2">
      <c r="A210" s="43"/>
      <c r="B210" s="44"/>
      <c r="C210" s="45"/>
      <c r="D210" s="46"/>
      <c r="E210" s="46">
        <v>22783000</v>
      </c>
      <c r="F210" s="70" t="s">
        <v>187</v>
      </c>
      <c r="G210"/>
      <c r="H210"/>
      <c r="I210"/>
    </row>
    <row r="211" spans="1:9" ht="21.75" customHeight="1" outlineLevel="2" x14ac:dyDescent="0.2">
      <c r="A211" s="72" t="s">
        <v>188</v>
      </c>
      <c r="B211" s="72"/>
      <c r="C211" s="72"/>
      <c r="D211" s="64"/>
      <c r="E211" s="64"/>
      <c r="F211" s="49"/>
      <c r="G211"/>
      <c r="H211"/>
      <c r="I211"/>
    </row>
    <row r="212" spans="1:9" ht="11.25" x14ac:dyDescent="0.2">
      <c r="A212" s="50"/>
      <c r="B212" s="51"/>
      <c r="C212" s="52" t="s">
        <v>189</v>
      </c>
      <c r="D212" s="65"/>
      <c r="E212" s="65"/>
      <c r="F212" s="53"/>
      <c r="G212"/>
      <c r="H212"/>
      <c r="I212"/>
    </row>
    <row r="213" spans="1:9" ht="33.75" outlineLevel="1" x14ac:dyDescent="0.2">
      <c r="A213" s="43"/>
      <c r="B213" s="44"/>
      <c r="C213" s="45"/>
      <c r="D213" s="46"/>
      <c r="E213" s="46"/>
      <c r="F213" s="70" t="s">
        <v>190</v>
      </c>
      <c r="G213"/>
      <c r="H213"/>
      <c r="I213"/>
    </row>
    <row r="214" spans="1:9" ht="23.25" customHeight="1" outlineLevel="2" x14ac:dyDescent="0.2">
      <c r="A214" s="72" t="s">
        <v>191</v>
      </c>
      <c r="B214" s="72"/>
      <c r="C214" s="72"/>
      <c r="D214" s="64"/>
      <c r="E214" s="64"/>
      <c r="F214" s="49"/>
      <c r="G214"/>
      <c r="H214"/>
      <c r="I214"/>
    </row>
    <row r="215" spans="1:9" ht="11.25" outlineLevel="1" x14ac:dyDescent="0.2">
      <c r="A215" s="50"/>
      <c r="B215" s="51"/>
      <c r="C215" s="52" t="s">
        <v>192</v>
      </c>
      <c r="D215" s="65">
        <v>-10080000</v>
      </c>
      <c r="E215" s="65"/>
      <c r="F215" s="53"/>
      <c r="G215"/>
      <c r="H215"/>
      <c r="I215"/>
    </row>
    <row r="216" spans="1:9" ht="22.5" outlineLevel="2" x14ac:dyDescent="0.2">
      <c r="A216" s="43"/>
      <c r="B216" s="44"/>
      <c r="C216" s="45"/>
      <c r="D216" s="46">
        <v>-10080000</v>
      </c>
      <c r="E216" s="46"/>
      <c r="F216" s="70" t="s">
        <v>193</v>
      </c>
      <c r="G216"/>
      <c r="H216"/>
      <c r="I216"/>
    </row>
    <row r="217" spans="1:9" ht="11.25" x14ac:dyDescent="0.2">
      <c r="A217" s="50"/>
      <c r="B217" s="51"/>
      <c r="C217" s="52" t="s">
        <v>194</v>
      </c>
      <c r="D217" s="65">
        <v>10080000</v>
      </c>
      <c r="E217" s="65"/>
      <c r="F217" s="53"/>
      <c r="G217"/>
      <c r="H217"/>
      <c r="I217"/>
    </row>
    <row r="218" spans="1:9" ht="22.5" outlineLevel="1" x14ac:dyDescent="0.2">
      <c r="A218" s="43"/>
      <c r="B218" s="44"/>
      <c r="C218" s="45"/>
      <c r="D218" s="46">
        <v>10080000</v>
      </c>
      <c r="E218" s="46"/>
      <c r="F218" s="70" t="s">
        <v>195</v>
      </c>
      <c r="G218"/>
      <c r="H218"/>
      <c r="I218"/>
    </row>
    <row r="219" spans="1:9" ht="27" customHeight="1" outlineLevel="2" x14ac:dyDescent="0.2">
      <c r="A219" s="72" t="s">
        <v>196</v>
      </c>
      <c r="B219" s="72"/>
      <c r="C219" s="72"/>
      <c r="D219" s="64">
        <v>32998400</v>
      </c>
      <c r="E219" s="64">
        <v>13124777</v>
      </c>
      <c r="F219" s="49"/>
      <c r="G219"/>
      <c r="H219"/>
      <c r="I219"/>
    </row>
    <row r="220" spans="1:9" ht="11.25" outlineLevel="1" x14ac:dyDescent="0.2">
      <c r="A220" s="50"/>
      <c r="B220" s="51"/>
      <c r="C220" s="52" t="s">
        <v>197</v>
      </c>
      <c r="D220" s="65"/>
      <c r="E220" s="65"/>
      <c r="F220" s="53"/>
      <c r="G220"/>
      <c r="H220"/>
      <c r="I220"/>
    </row>
    <row r="221" spans="1:9" ht="33.75" outlineLevel="2" x14ac:dyDescent="0.2">
      <c r="A221" s="43"/>
      <c r="B221" s="44"/>
      <c r="C221" s="45"/>
      <c r="D221" s="46"/>
      <c r="E221" s="46"/>
      <c r="F221" s="70" t="s">
        <v>198</v>
      </c>
      <c r="G221"/>
      <c r="H221"/>
      <c r="I221"/>
    </row>
    <row r="222" spans="1:9" ht="11.25" outlineLevel="1" x14ac:dyDescent="0.2">
      <c r="A222" s="50"/>
      <c r="B222" s="51"/>
      <c r="C222" s="52" t="s">
        <v>344</v>
      </c>
      <c r="D222" s="65">
        <v>32603500</v>
      </c>
      <c r="E222" s="65"/>
      <c r="F222" s="53"/>
      <c r="G222"/>
      <c r="H222"/>
      <c r="I222"/>
    </row>
    <row r="223" spans="1:9" ht="33.75" outlineLevel="2" x14ac:dyDescent="0.2">
      <c r="A223" s="43"/>
      <c r="B223" s="44"/>
      <c r="C223" s="45"/>
      <c r="D223" s="46">
        <v>32603500</v>
      </c>
      <c r="E223" s="46"/>
      <c r="F223" s="70" t="s">
        <v>360</v>
      </c>
      <c r="G223"/>
      <c r="H223"/>
      <c r="I223"/>
    </row>
    <row r="224" spans="1:9" ht="11.25" outlineLevel="1" x14ac:dyDescent="0.2">
      <c r="A224" s="50"/>
      <c r="B224" s="51"/>
      <c r="C224" s="52" t="s">
        <v>199</v>
      </c>
      <c r="D224" s="65">
        <v>394900</v>
      </c>
      <c r="E224" s="65">
        <v>1756600</v>
      </c>
      <c r="F224" s="53"/>
      <c r="G224"/>
      <c r="H224"/>
      <c r="I224"/>
    </row>
    <row r="225" spans="1:9" ht="45" outlineLevel="2" x14ac:dyDescent="0.2">
      <c r="A225" s="43"/>
      <c r="B225" s="44"/>
      <c r="C225" s="45"/>
      <c r="D225" s="46">
        <v>394900</v>
      </c>
      <c r="E225" s="46">
        <v>1756600</v>
      </c>
      <c r="F225" s="70" t="s">
        <v>200</v>
      </c>
      <c r="G225"/>
      <c r="H225"/>
      <c r="I225"/>
    </row>
    <row r="226" spans="1:9" ht="11.25" outlineLevel="1" x14ac:dyDescent="0.2">
      <c r="A226" s="50"/>
      <c r="B226" s="51"/>
      <c r="C226" s="52" t="s">
        <v>201</v>
      </c>
      <c r="D226" s="65"/>
      <c r="E226" s="65">
        <v>1676300</v>
      </c>
      <c r="F226" s="53"/>
      <c r="G226"/>
      <c r="H226"/>
      <c r="I226"/>
    </row>
    <row r="227" spans="1:9" ht="33.75" outlineLevel="2" x14ac:dyDescent="0.2">
      <c r="A227" s="43"/>
      <c r="B227" s="44"/>
      <c r="C227" s="45"/>
      <c r="D227" s="46"/>
      <c r="E227" s="46">
        <v>1676300</v>
      </c>
      <c r="F227" s="70" t="s">
        <v>202</v>
      </c>
      <c r="G227"/>
      <c r="H227"/>
      <c r="I227"/>
    </row>
    <row r="228" spans="1:9" ht="11.25" x14ac:dyDescent="0.2">
      <c r="A228" s="50"/>
      <c r="B228" s="51"/>
      <c r="C228" s="52" t="s">
        <v>203</v>
      </c>
      <c r="D228" s="65"/>
      <c r="E228" s="65">
        <v>6265184</v>
      </c>
      <c r="F228" s="53"/>
      <c r="G228"/>
      <c r="H228"/>
      <c r="I228"/>
    </row>
    <row r="229" spans="1:9" ht="22.5" outlineLevel="1" x14ac:dyDescent="0.2">
      <c r="A229" s="43"/>
      <c r="B229" s="44"/>
      <c r="C229" s="45"/>
      <c r="D229" s="46"/>
      <c r="E229" s="46">
        <v>6265184</v>
      </c>
      <c r="F229" s="70" t="s">
        <v>204</v>
      </c>
      <c r="G229"/>
      <c r="H229"/>
      <c r="I229"/>
    </row>
    <row r="230" spans="1:9" ht="11.25" outlineLevel="2" x14ac:dyDescent="0.2">
      <c r="A230" s="50"/>
      <c r="B230" s="51"/>
      <c r="C230" s="52" t="s">
        <v>205</v>
      </c>
      <c r="D230" s="65"/>
      <c r="E230" s="65">
        <v>3426693</v>
      </c>
      <c r="F230" s="53"/>
      <c r="G230"/>
      <c r="H230"/>
      <c r="I230"/>
    </row>
    <row r="231" spans="1:9" ht="22.5" outlineLevel="2" x14ac:dyDescent="0.2">
      <c r="A231" s="43"/>
      <c r="B231" s="44"/>
      <c r="C231" s="45"/>
      <c r="D231" s="46"/>
      <c r="E231" s="46">
        <v>3426693</v>
      </c>
      <c r="F231" s="70" t="s">
        <v>206</v>
      </c>
      <c r="G231"/>
      <c r="H231"/>
      <c r="I231"/>
    </row>
    <row r="232" spans="1:9" ht="23.25" customHeight="1" outlineLevel="1" x14ac:dyDescent="0.2">
      <c r="A232" s="72" t="s">
        <v>207</v>
      </c>
      <c r="B232" s="72"/>
      <c r="C232" s="72"/>
      <c r="D232" s="64">
        <v>43596500</v>
      </c>
      <c r="E232" s="64">
        <v>29050221</v>
      </c>
      <c r="F232" s="49"/>
      <c r="G232"/>
      <c r="H232"/>
      <c r="I232"/>
    </row>
    <row r="233" spans="1:9" ht="11.25" outlineLevel="2" x14ac:dyDescent="0.2">
      <c r="A233" s="50"/>
      <c r="B233" s="51"/>
      <c r="C233" s="52" t="s">
        <v>345</v>
      </c>
      <c r="D233" s="65">
        <v>43131900</v>
      </c>
      <c r="E233" s="65"/>
      <c r="F233" s="53"/>
      <c r="G233"/>
      <c r="H233"/>
      <c r="I233"/>
    </row>
    <row r="234" spans="1:9" ht="33.75" outlineLevel="1" x14ac:dyDescent="0.2">
      <c r="A234" s="43"/>
      <c r="B234" s="44"/>
      <c r="C234" s="45"/>
      <c r="D234" s="46">
        <v>43131900</v>
      </c>
      <c r="E234" s="46"/>
      <c r="F234" s="70" t="s">
        <v>360</v>
      </c>
      <c r="G234"/>
      <c r="H234"/>
      <c r="I234"/>
    </row>
    <row r="235" spans="1:9" ht="11.25" outlineLevel="2" x14ac:dyDescent="0.2">
      <c r="A235" s="50"/>
      <c r="B235" s="51"/>
      <c r="C235" s="52" t="s">
        <v>208</v>
      </c>
      <c r="D235" s="65">
        <v>464600</v>
      </c>
      <c r="E235" s="65">
        <v>3626900</v>
      </c>
      <c r="F235" s="53"/>
      <c r="G235"/>
      <c r="H235"/>
      <c r="I235"/>
    </row>
    <row r="236" spans="1:9" ht="45" outlineLevel="1" x14ac:dyDescent="0.2">
      <c r="A236" s="43"/>
      <c r="B236" s="44"/>
      <c r="C236" s="45"/>
      <c r="D236" s="46">
        <v>464600</v>
      </c>
      <c r="E236" s="46">
        <v>3596900</v>
      </c>
      <c r="F236" s="70" t="s">
        <v>200</v>
      </c>
      <c r="G236"/>
      <c r="H236"/>
      <c r="I236"/>
    </row>
    <row r="237" spans="1:9" ht="45" outlineLevel="2" x14ac:dyDescent="0.2">
      <c r="A237" s="43"/>
      <c r="B237" s="44"/>
      <c r="C237" s="45"/>
      <c r="D237" s="46"/>
      <c r="E237" s="46">
        <v>30000</v>
      </c>
      <c r="F237" s="70" t="s">
        <v>209</v>
      </c>
      <c r="G237"/>
      <c r="H237"/>
      <c r="I237"/>
    </row>
    <row r="238" spans="1:9" ht="11.25" outlineLevel="1" x14ac:dyDescent="0.2">
      <c r="A238" s="50"/>
      <c r="B238" s="51"/>
      <c r="C238" s="52" t="s">
        <v>210</v>
      </c>
      <c r="D238" s="65"/>
      <c r="E238" s="65">
        <v>1676200</v>
      </c>
      <c r="F238" s="53"/>
      <c r="G238"/>
      <c r="H238"/>
      <c r="I238"/>
    </row>
    <row r="239" spans="1:9" ht="33.75" outlineLevel="2" x14ac:dyDescent="0.2">
      <c r="A239" s="43"/>
      <c r="B239" s="44"/>
      <c r="C239" s="45"/>
      <c r="D239" s="46"/>
      <c r="E239" s="46">
        <v>1676200</v>
      </c>
      <c r="F239" s="70" t="s">
        <v>202</v>
      </c>
      <c r="G239"/>
      <c r="H239"/>
      <c r="I239"/>
    </row>
    <row r="240" spans="1:9" ht="11.25" outlineLevel="1" x14ac:dyDescent="0.2">
      <c r="A240" s="50"/>
      <c r="B240" s="51"/>
      <c r="C240" s="52" t="s">
        <v>211</v>
      </c>
      <c r="D240" s="65"/>
      <c r="E240" s="65">
        <v>17420</v>
      </c>
      <c r="F240" s="53"/>
      <c r="G240"/>
      <c r="H240"/>
      <c r="I240"/>
    </row>
    <row r="241" spans="1:9" ht="45" outlineLevel="2" x14ac:dyDescent="0.2">
      <c r="A241" s="43"/>
      <c r="B241" s="44"/>
      <c r="C241" s="45"/>
      <c r="D241" s="46"/>
      <c r="E241" s="46">
        <v>17420</v>
      </c>
      <c r="F241" s="70" t="s">
        <v>212</v>
      </c>
      <c r="G241"/>
      <c r="H241"/>
      <c r="I241"/>
    </row>
    <row r="242" spans="1:9" ht="11.25" outlineLevel="1" x14ac:dyDescent="0.2">
      <c r="A242" s="50"/>
      <c r="B242" s="51"/>
      <c r="C242" s="52" t="s">
        <v>213</v>
      </c>
      <c r="D242" s="65"/>
      <c r="E242" s="65">
        <v>5272730</v>
      </c>
      <c r="F242" s="53"/>
      <c r="G242"/>
      <c r="H242"/>
      <c r="I242"/>
    </row>
    <row r="243" spans="1:9" ht="22.5" outlineLevel="2" x14ac:dyDescent="0.2">
      <c r="A243" s="43"/>
      <c r="B243" s="44"/>
      <c r="C243" s="45"/>
      <c r="D243" s="46"/>
      <c r="E243" s="46">
        <v>5272730</v>
      </c>
      <c r="F243" s="70" t="s">
        <v>214</v>
      </c>
      <c r="G243"/>
      <c r="H243"/>
      <c r="I243"/>
    </row>
    <row r="244" spans="1:9" ht="11.25" outlineLevel="1" x14ac:dyDescent="0.2">
      <c r="A244" s="50"/>
      <c r="B244" s="51"/>
      <c r="C244" s="52" t="s">
        <v>215</v>
      </c>
      <c r="D244" s="65"/>
      <c r="E244" s="65">
        <v>1184401</v>
      </c>
      <c r="F244" s="53"/>
      <c r="G244"/>
      <c r="H244"/>
      <c r="I244"/>
    </row>
    <row r="245" spans="1:9" ht="22.5" outlineLevel="2" x14ac:dyDescent="0.2">
      <c r="A245" s="43"/>
      <c r="B245" s="44"/>
      <c r="C245" s="45"/>
      <c r="D245" s="46"/>
      <c r="E245" s="46">
        <v>1184401</v>
      </c>
      <c r="F245" s="70" t="s">
        <v>206</v>
      </c>
      <c r="G245"/>
      <c r="H245"/>
      <c r="I245"/>
    </row>
    <row r="246" spans="1:9" ht="11.25" outlineLevel="1" x14ac:dyDescent="0.2">
      <c r="A246" s="50"/>
      <c r="B246" s="51"/>
      <c r="C246" s="52" t="s">
        <v>216</v>
      </c>
      <c r="D246" s="65"/>
      <c r="E246" s="65">
        <v>8457065</v>
      </c>
      <c r="F246" s="53"/>
      <c r="G246"/>
      <c r="H246"/>
      <c r="I246"/>
    </row>
    <row r="247" spans="1:9" ht="22.5" outlineLevel="2" x14ac:dyDescent="0.2">
      <c r="A247" s="43"/>
      <c r="B247" s="44"/>
      <c r="C247" s="45"/>
      <c r="D247" s="46"/>
      <c r="E247" s="46">
        <v>8457065</v>
      </c>
      <c r="F247" s="70" t="s">
        <v>206</v>
      </c>
      <c r="G247"/>
      <c r="H247"/>
      <c r="I247"/>
    </row>
    <row r="248" spans="1:9" ht="11.25" outlineLevel="2" x14ac:dyDescent="0.2">
      <c r="A248" s="50"/>
      <c r="B248" s="51"/>
      <c r="C248" s="52" t="s">
        <v>217</v>
      </c>
      <c r="D248" s="65"/>
      <c r="E248" s="65">
        <v>2088395</v>
      </c>
      <c r="F248" s="53"/>
      <c r="G248"/>
      <c r="H248"/>
      <c r="I248"/>
    </row>
    <row r="249" spans="1:9" ht="22.5" outlineLevel="2" x14ac:dyDescent="0.2">
      <c r="A249" s="43"/>
      <c r="B249" s="44"/>
      <c r="C249" s="45"/>
      <c r="D249" s="46"/>
      <c r="E249" s="46">
        <v>2088395</v>
      </c>
      <c r="F249" s="70" t="s">
        <v>206</v>
      </c>
      <c r="G249"/>
      <c r="H249"/>
      <c r="I249"/>
    </row>
    <row r="250" spans="1:9" ht="11.25" outlineLevel="2" x14ac:dyDescent="0.2">
      <c r="A250" s="50"/>
      <c r="B250" s="51"/>
      <c r="C250" s="52" t="s">
        <v>218</v>
      </c>
      <c r="D250" s="65"/>
      <c r="E250" s="65">
        <v>29910</v>
      </c>
      <c r="F250" s="53"/>
      <c r="G250"/>
      <c r="H250"/>
      <c r="I250"/>
    </row>
    <row r="251" spans="1:9" ht="45" outlineLevel="2" x14ac:dyDescent="0.2">
      <c r="A251" s="43"/>
      <c r="B251" s="44"/>
      <c r="C251" s="45"/>
      <c r="D251" s="46"/>
      <c r="E251" s="46">
        <v>29910</v>
      </c>
      <c r="F251" s="70" t="s">
        <v>219</v>
      </c>
      <c r="G251"/>
      <c r="H251"/>
      <c r="I251"/>
    </row>
    <row r="252" spans="1:9" ht="11.25" outlineLevel="2" x14ac:dyDescent="0.2">
      <c r="A252" s="50"/>
      <c r="B252" s="51"/>
      <c r="C252" s="52" t="s">
        <v>220</v>
      </c>
      <c r="D252" s="65"/>
      <c r="E252" s="65">
        <v>6697200</v>
      </c>
      <c r="F252" s="53"/>
      <c r="G252"/>
      <c r="H252"/>
      <c r="I252"/>
    </row>
    <row r="253" spans="1:9" ht="22.5" outlineLevel="2" x14ac:dyDescent="0.2">
      <c r="A253" s="43"/>
      <c r="B253" s="44"/>
      <c r="C253" s="45"/>
      <c r="D253" s="46"/>
      <c r="E253" s="46">
        <v>1000000</v>
      </c>
      <c r="F253" s="70" t="s">
        <v>221</v>
      </c>
      <c r="G253"/>
      <c r="H253"/>
      <c r="I253"/>
    </row>
    <row r="254" spans="1:9" ht="33.75" x14ac:dyDescent="0.2">
      <c r="A254" s="43"/>
      <c r="B254" s="44"/>
      <c r="C254" s="45"/>
      <c r="D254" s="46"/>
      <c r="E254" s="46">
        <v>1400000</v>
      </c>
      <c r="F254" s="70" t="s">
        <v>222</v>
      </c>
      <c r="G254"/>
      <c r="H254"/>
      <c r="I254"/>
    </row>
    <row r="255" spans="1:9" ht="22.5" outlineLevel="1" x14ac:dyDescent="0.2">
      <c r="A255" s="43"/>
      <c r="B255" s="44"/>
      <c r="C255" s="45"/>
      <c r="D255" s="46"/>
      <c r="E255" s="46">
        <v>103200</v>
      </c>
      <c r="F255" s="70" t="s">
        <v>223</v>
      </c>
      <c r="G255"/>
      <c r="H255"/>
      <c r="I255"/>
    </row>
    <row r="256" spans="1:9" ht="45" outlineLevel="2" x14ac:dyDescent="0.2">
      <c r="A256" s="43"/>
      <c r="B256" s="44"/>
      <c r="C256" s="45"/>
      <c r="D256" s="46"/>
      <c r="E256" s="46">
        <v>4094000</v>
      </c>
      <c r="F256" s="70" t="s">
        <v>224</v>
      </c>
      <c r="G256"/>
      <c r="H256"/>
      <c r="I256"/>
    </row>
    <row r="257" spans="1:9" ht="22.5" outlineLevel="1" x14ac:dyDescent="0.2">
      <c r="A257" s="43"/>
      <c r="B257" s="44"/>
      <c r="C257" s="45"/>
      <c r="D257" s="46"/>
      <c r="E257" s="46">
        <v>1000000</v>
      </c>
      <c r="F257" s="70" t="s">
        <v>225</v>
      </c>
      <c r="G257"/>
      <c r="H257"/>
      <c r="I257"/>
    </row>
    <row r="258" spans="1:9" ht="22.5" outlineLevel="2" x14ac:dyDescent="0.2">
      <c r="A258" s="43"/>
      <c r="B258" s="44"/>
      <c r="C258" s="45"/>
      <c r="D258" s="46"/>
      <c r="E258" s="46">
        <v>-1000000</v>
      </c>
      <c r="F258" s="70" t="s">
        <v>226</v>
      </c>
      <c r="G258"/>
      <c r="H258"/>
      <c r="I258"/>
    </row>
    <row r="259" spans="1:9" ht="33.75" outlineLevel="1" x14ac:dyDescent="0.2">
      <c r="A259" s="43"/>
      <c r="B259" s="44"/>
      <c r="C259" s="45"/>
      <c r="D259" s="46"/>
      <c r="E259" s="46">
        <v>100000</v>
      </c>
      <c r="F259" s="70" t="s">
        <v>227</v>
      </c>
      <c r="G259"/>
      <c r="H259"/>
      <c r="I259"/>
    </row>
    <row r="260" spans="1:9" ht="23.25" customHeight="1" outlineLevel="2" x14ac:dyDescent="0.2">
      <c r="A260" s="72" t="s">
        <v>228</v>
      </c>
      <c r="B260" s="72"/>
      <c r="C260" s="72"/>
      <c r="D260" s="64">
        <v>42737900</v>
      </c>
      <c r="E260" s="64">
        <v>29335830</v>
      </c>
      <c r="F260" s="49"/>
      <c r="G260"/>
      <c r="H260"/>
      <c r="I260"/>
    </row>
    <row r="261" spans="1:9" ht="11.25" outlineLevel="1" x14ac:dyDescent="0.2">
      <c r="A261" s="50"/>
      <c r="B261" s="51"/>
      <c r="C261" s="52" t="s">
        <v>229</v>
      </c>
      <c r="D261" s="65"/>
      <c r="E261" s="65"/>
      <c r="F261" s="53"/>
      <c r="G261"/>
      <c r="H261"/>
      <c r="I261"/>
    </row>
    <row r="262" spans="1:9" ht="33.75" outlineLevel="2" x14ac:dyDescent="0.2">
      <c r="A262" s="43"/>
      <c r="B262" s="44"/>
      <c r="C262" s="45"/>
      <c r="D262" s="46"/>
      <c r="E262" s="46"/>
      <c r="F262" s="70" t="s">
        <v>230</v>
      </c>
      <c r="G262"/>
      <c r="H262"/>
      <c r="I262"/>
    </row>
    <row r="263" spans="1:9" ht="11.25" outlineLevel="1" x14ac:dyDescent="0.2">
      <c r="A263" s="50"/>
      <c r="B263" s="51"/>
      <c r="C263" s="52" t="s">
        <v>346</v>
      </c>
      <c r="D263" s="65">
        <v>42133900</v>
      </c>
      <c r="E263" s="65"/>
      <c r="F263" s="53"/>
      <c r="G263"/>
      <c r="H263"/>
      <c r="I263"/>
    </row>
    <row r="264" spans="1:9" ht="33.75" outlineLevel="2" x14ac:dyDescent="0.2">
      <c r="A264" s="43"/>
      <c r="B264" s="44"/>
      <c r="C264" s="45"/>
      <c r="D264" s="46">
        <v>42133900</v>
      </c>
      <c r="E264" s="46"/>
      <c r="F264" s="70" t="s">
        <v>360</v>
      </c>
      <c r="G264"/>
      <c r="H264"/>
      <c r="I264"/>
    </row>
    <row r="265" spans="1:9" ht="11.25" outlineLevel="1" x14ac:dyDescent="0.2">
      <c r="A265" s="50"/>
      <c r="B265" s="51"/>
      <c r="C265" s="52" t="s">
        <v>231</v>
      </c>
      <c r="D265" s="65">
        <v>604000</v>
      </c>
      <c r="E265" s="65">
        <v>2969000</v>
      </c>
      <c r="F265" s="53"/>
      <c r="G265"/>
      <c r="H265"/>
      <c r="I265"/>
    </row>
    <row r="266" spans="1:9" ht="45" outlineLevel="2" x14ac:dyDescent="0.2">
      <c r="A266" s="43"/>
      <c r="B266" s="44"/>
      <c r="C266" s="45"/>
      <c r="D266" s="46">
        <v>604000</v>
      </c>
      <c r="E266" s="46">
        <v>2969000</v>
      </c>
      <c r="F266" s="70" t="s">
        <v>200</v>
      </c>
      <c r="G266"/>
      <c r="H266"/>
      <c r="I266"/>
    </row>
    <row r="267" spans="1:9" ht="11.25" outlineLevel="1" x14ac:dyDescent="0.2">
      <c r="A267" s="50"/>
      <c r="B267" s="51"/>
      <c r="C267" s="52" t="s">
        <v>232</v>
      </c>
      <c r="D267" s="65"/>
      <c r="E267" s="65">
        <v>13383951</v>
      </c>
      <c r="F267" s="53"/>
      <c r="G267"/>
      <c r="H267"/>
      <c r="I267"/>
    </row>
    <row r="268" spans="1:9" ht="22.5" outlineLevel="2" x14ac:dyDescent="0.2">
      <c r="A268" s="43"/>
      <c r="B268" s="44"/>
      <c r="C268" s="45"/>
      <c r="D268" s="46"/>
      <c r="E268" s="46">
        <v>13383951</v>
      </c>
      <c r="F268" s="70" t="s">
        <v>214</v>
      </c>
      <c r="G268"/>
      <c r="H268"/>
      <c r="I268"/>
    </row>
    <row r="269" spans="1:9" ht="11.25" outlineLevel="1" x14ac:dyDescent="0.2">
      <c r="A269" s="50"/>
      <c r="B269" s="51"/>
      <c r="C269" s="52" t="s">
        <v>233</v>
      </c>
      <c r="D269" s="65"/>
      <c r="E269" s="65">
        <v>8941780</v>
      </c>
      <c r="F269" s="53"/>
      <c r="G269"/>
      <c r="H269"/>
      <c r="I269"/>
    </row>
    <row r="270" spans="1:9" ht="22.5" outlineLevel="2" x14ac:dyDescent="0.2">
      <c r="A270" s="43"/>
      <c r="B270" s="44"/>
      <c r="C270" s="45"/>
      <c r="D270" s="46"/>
      <c r="E270" s="46">
        <v>8941780</v>
      </c>
      <c r="F270" s="70" t="s">
        <v>206</v>
      </c>
      <c r="G270"/>
      <c r="H270"/>
      <c r="I270"/>
    </row>
    <row r="271" spans="1:9" ht="11.25" outlineLevel="2" x14ac:dyDescent="0.2">
      <c r="A271" s="50"/>
      <c r="B271" s="51"/>
      <c r="C271" s="52" t="s">
        <v>234</v>
      </c>
      <c r="D271" s="65"/>
      <c r="E271" s="65"/>
      <c r="F271" s="53"/>
      <c r="G271"/>
      <c r="H271"/>
      <c r="I271"/>
    </row>
    <row r="272" spans="1:9" ht="33.75" outlineLevel="2" x14ac:dyDescent="0.2">
      <c r="A272" s="43"/>
      <c r="B272" s="44"/>
      <c r="C272" s="45"/>
      <c r="D272" s="46"/>
      <c r="E272" s="46"/>
      <c r="F272" s="70" t="s">
        <v>235</v>
      </c>
      <c r="G272"/>
      <c r="H272"/>
      <c r="I272"/>
    </row>
    <row r="273" spans="1:9" ht="11.25" outlineLevel="2" x14ac:dyDescent="0.2">
      <c r="A273" s="50"/>
      <c r="B273" s="51"/>
      <c r="C273" s="52" t="s">
        <v>236</v>
      </c>
      <c r="D273" s="65"/>
      <c r="E273" s="65">
        <v>141099</v>
      </c>
      <c r="F273" s="53"/>
      <c r="G273"/>
      <c r="H273"/>
      <c r="I273"/>
    </row>
    <row r="274" spans="1:9" ht="56.25" outlineLevel="2" x14ac:dyDescent="0.2">
      <c r="A274" s="43"/>
      <c r="B274" s="44"/>
      <c r="C274" s="45"/>
      <c r="D274" s="46"/>
      <c r="E274" s="46">
        <v>141099</v>
      </c>
      <c r="F274" s="70" t="s">
        <v>237</v>
      </c>
      <c r="G274"/>
      <c r="H274"/>
      <c r="I274"/>
    </row>
    <row r="275" spans="1:9" ht="11.25" outlineLevel="2" x14ac:dyDescent="0.2">
      <c r="A275" s="50"/>
      <c r="B275" s="51"/>
      <c r="C275" s="52" t="s">
        <v>238</v>
      </c>
      <c r="D275" s="65"/>
      <c r="E275" s="65">
        <v>3800000</v>
      </c>
      <c r="F275" s="53"/>
      <c r="G275"/>
      <c r="H275"/>
      <c r="I275"/>
    </row>
    <row r="276" spans="1:9" ht="33.75" outlineLevel="2" x14ac:dyDescent="0.2">
      <c r="A276" s="43"/>
      <c r="B276" s="44"/>
      <c r="C276" s="45"/>
      <c r="D276" s="46"/>
      <c r="E276" s="46">
        <v>3800000</v>
      </c>
      <c r="F276" s="70" t="s">
        <v>239</v>
      </c>
      <c r="G276"/>
      <c r="H276"/>
      <c r="I276"/>
    </row>
    <row r="277" spans="1:9" ht="11.25" outlineLevel="2" x14ac:dyDescent="0.2">
      <c r="A277" s="50"/>
      <c r="B277" s="51"/>
      <c r="C277" s="52" t="s">
        <v>240</v>
      </c>
      <c r="D277" s="65"/>
      <c r="E277" s="65">
        <v>3900000</v>
      </c>
      <c r="F277" s="53"/>
      <c r="G277"/>
      <c r="H277"/>
      <c r="I277"/>
    </row>
    <row r="278" spans="1:9" ht="33.75" outlineLevel="1" x14ac:dyDescent="0.2">
      <c r="A278" s="43"/>
      <c r="B278" s="44"/>
      <c r="C278" s="45"/>
      <c r="D278" s="46"/>
      <c r="E278" s="46">
        <v>50000</v>
      </c>
      <c r="F278" s="70" t="s">
        <v>241</v>
      </c>
      <c r="G278"/>
      <c r="H278"/>
      <c r="I278"/>
    </row>
    <row r="279" spans="1:9" ht="33.75" outlineLevel="2" x14ac:dyDescent="0.2">
      <c r="A279" s="43"/>
      <c r="B279" s="44"/>
      <c r="C279" s="45"/>
      <c r="D279" s="46"/>
      <c r="E279" s="46">
        <v>300000</v>
      </c>
      <c r="F279" s="70" t="s">
        <v>242</v>
      </c>
      <c r="G279"/>
      <c r="H279"/>
      <c r="I279"/>
    </row>
    <row r="280" spans="1:9" ht="22.5" x14ac:dyDescent="0.2">
      <c r="A280" s="43"/>
      <c r="B280" s="44"/>
      <c r="C280" s="45"/>
      <c r="D280" s="46"/>
      <c r="E280" s="46">
        <v>1550000</v>
      </c>
      <c r="F280" s="70" t="s">
        <v>221</v>
      </c>
      <c r="G280"/>
      <c r="H280"/>
      <c r="I280"/>
    </row>
    <row r="281" spans="1:9" ht="22.5" outlineLevel="1" x14ac:dyDescent="0.2">
      <c r="A281" s="43"/>
      <c r="B281" s="44"/>
      <c r="C281" s="45"/>
      <c r="D281" s="46"/>
      <c r="E281" s="46">
        <v>50000</v>
      </c>
      <c r="F281" s="70" t="s">
        <v>243</v>
      </c>
      <c r="G281"/>
      <c r="H281"/>
      <c r="I281"/>
    </row>
    <row r="282" spans="1:9" ht="22.5" outlineLevel="2" x14ac:dyDescent="0.2">
      <c r="A282" s="43"/>
      <c r="B282" s="44"/>
      <c r="C282" s="45"/>
      <c r="D282" s="46"/>
      <c r="E282" s="46">
        <v>1620000</v>
      </c>
      <c r="F282" s="70" t="s">
        <v>225</v>
      </c>
      <c r="G282"/>
      <c r="H282"/>
      <c r="I282"/>
    </row>
    <row r="283" spans="1:9" ht="22.5" outlineLevel="2" x14ac:dyDescent="0.2">
      <c r="A283" s="43"/>
      <c r="B283" s="44"/>
      <c r="C283" s="45"/>
      <c r="D283" s="46"/>
      <c r="E283" s="46">
        <v>150000</v>
      </c>
      <c r="F283" s="70" t="s">
        <v>244</v>
      </c>
      <c r="G283"/>
      <c r="H283"/>
      <c r="I283"/>
    </row>
    <row r="284" spans="1:9" ht="33.75" outlineLevel="1" x14ac:dyDescent="0.2">
      <c r="A284" s="43"/>
      <c r="B284" s="44"/>
      <c r="C284" s="45"/>
      <c r="D284" s="46"/>
      <c r="E284" s="46">
        <v>-50000</v>
      </c>
      <c r="F284" s="70" t="s">
        <v>245</v>
      </c>
      <c r="G284"/>
      <c r="H284"/>
      <c r="I284"/>
    </row>
    <row r="285" spans="1:9" ht="33.75" outlineLevel="2" x14ac:dyDescent="0.2">
      <c r="A285" s="43"/>
      <c r="B285" s="44"/>
      <c r="C285" s="45"/>
      <c r="D285" s="46"/>
      <c r="E285" s="46">
        <v>230000</v>
      </c>
      <c r="F285" s="70" t="s">
        <v>246</v>
      </c>
      <c r="G285"/>
      <c r="H285"/>
      <c r="I285"/>
    </row>
    <row r="286" spans="1:9" ht="11.25" outlineLevel="1" x14ac:dyDescent="0.2">
      <c r="A286" s="50"/>
      <c r="B286" s="51"/>
      <c r="C286" s="52" t="s">
        <v>247</v>
      </c>
      <c r="D286" s="65"/>
      <c r="E286" s="65">
        <v>-3800000</v>
      </c>
      <c r="F286" s="53"/>
      <c r="G286"/>
      <c r="H286"/>
      <c r="I286"/>
    </row>
    <row r="287" spans="1:9" ht="33.75" outlineLevel="2" x14ac:dyDescent="0.2">
      <c r="A287" s="43"/>
      <c r="B287" s="44"/>
      <c r="C287" s="45"/>
      <c r="D287" s="46"/>
      <c r="E287" s="46">
        <v>-3800000</v>
      </c>
      <c r="F287" s="70" t="s">
        <v>248</v>
      </c>
      <c r="G287"/>
      <c r="H287"/>
      <c r="I287"/>
    </row>
    <row r="288" spans="1:9" ht="21.75" customHeight="1" outlineLevel="1" x14ac:dyDescent="0.2">
      <c r="A288" s="72" t="s">
        <v>249</v>
      </c>
      <c r="B288" s="72"/>
      <c r="C288" s="72"/>
      <c r="D288" s="64">
        <v>56961100</v>
      </c>
      <c r="E288" s="64">
        <v>16004786</v>
      </c>
      <c r="F288" s="49"/>
      <c r="G288"/>
      <c r="H288"/>
      <c r="I288"/>
    </row>
    <row r="289" spans="1:9" ht="11.25" outlineLevel="2" x14ac:dyDescent="0.2">
      <c r="A289" s="50"/>
      <c r="B289" s="51"/>
      <c r="C289" s="52" t="s">
        <v>347</v>
      </c>
      <c r="D289" s="65">
        <v>56368700</v>
      </c>
      <c r="E289" s="65"/>
      <c r="F289" s="53"/>
      <c r="G289"/>
      <c r="H289"/>
      <c r="I289"/>
    </row>
    <row r="290" spans="1:9" ht="33.75" outlineLevel="1" x14ac:dyDescent="0.2">
      <c r="A290" s="43"/>
      <c r="B290" s="44"/>
      <c r="C290" s="45"/>
      <c r="D290" s="46">
        <v>56368700</v>
      </c>
      <c r="E290" s="46"/>
      <c r="F290" s="70" t="s">
        <v>360</v>
      </c>
      <c r="G290"/>
      <c r="H290"/>
      <c r="I290"/>
    </row>
    <row r="291" spans="1:9" ht="11.25" outlineLevel="2" x14ac:dyDescent="0.2">
      <c r="A291" s="50"/>
      <c r="B291" s="51"/>
      <c r="C291" s="52" t="s">
        <v>250</v>
      </c>
      <c r="D291" s="65">
        <v>592400</v>
      </c>
      <c r="E291" s="65">
        <v>3000400</v>
      </c>
      <c r="F291" s="53"/>
      <c r="G291"/>
      <c r="H291"/>
      <c r="I291"/>
    </row>
    <row r="292" spans="1:9" ht="45" x14ac:dyDescent="0.2">
      <c r="A292" s="43"/>
      <c r="B292" s="44"/>
      <c r="C292" s="45"/>
      <c r="D292" s="46">
        <v>592400</v>
      </c>
      <c r="E292" s="46">
        <v>2905400</v>
      </c>
      <c r="F292" s="70" t="s">
        <v>200</v>
      </c>
      <c r="G292"/>
      <c r="H292"/>
      <c r="I292"/>
    </row>
    <row r="293" spans="1:9" ht="45" outlineLevel="1" x14ac:dyDescent="0.2">
      <c r="A293" s="43"/>
      <c r="B293" s="44"/>
      <c r="C293" s="45"/>
      <c r="D293" s="46"/>
      <c r="E293" s="46">
        <v>95000</v>
      </c>
      <c r="F293" s="70" t="s">
        <v>251</v>
      </c>
      <c r="G293"/>
      <c r="H293"/>
      <c r="I293"/>
    </row>
    <row r="294" spans="1:9" ht="11.25" outlineLevel="2" x14ac:dyDescent="0.2">
      <c r="A294" s="50"/>
      <c r="B294" s="51"/>
      <c r="C294" s="52" t="s">
        <v>252</v>
      </c>
      <c r="D294" s="65"/>
      <c r="E294" s="65">
        <v>7858207</v>
      </c>
      <c r="F294" s="53"/>
      <c r="G294"/>
      <c r="H294"/>
      <c r="I294"/>
    </row>
    <row r="295" spans="1:9" ht="22.5" outlineLevel="1" x14ac:dyDescent="0.2">
      <c r="A295" s="43"/>
      <c r="B295" s="44"/>
      <c r="C295" s="45"/>
      <c r="D295" s="46"/>
      <c r="E295" s="46">
        <v>7858207</v>
      </c>
      <c r="F295" s="70" t="s">
        <v>214</v>
      </c>
      <c r="G295"/>
      <c r="H295"/>
      <c r="I295"/>
    </row>
    <row r="296" spans="1:9" ht="11.25" outlineLevel="2" x14ac:dyDescent="0.2">
      <c r="A296" s="50"/>
      <c r="B296" s="51"/>
      <c r="C296" s="52" t="s">
        <v>253</v>
      </c>
      <c r="D296" s="65"/>
      <c r="E296" s="65">
        <v>3216179</v>
      </c>
      <c r="F296" s="53"/>
      <c r="G296"/>
      <c r="H296"/>
      <c r="I296"/>
    </row>
    <row r="297" spans="1:9" ht="22.5" outlineLevel="1" x14ac:dyDescent="0.2">
      <c r="A297" s="43"/>
      <c r="B297" s="44"/>
      <c r="C297" s="45"/>
      <c r="D297" s="46"/>
      <c r="E297" s="46">
        <v>3216179</v>
      </c>
      <c r="F297" s="70" t="s">
        <v>206</v>
      </c>
      <c r="G297"/>
      <c r="H297"/>
      <c r="I297"/>
    </row>
    <row r="298" spans="1:9" ht="11.25" outlineLevel="2" x14ac:dyDescent="0.2">
      <c r="A298" s="50"/>
      <c r="B298" s="51"/>
      <c r="C298" s="52" t="s">
        <v>254</v>
      </c>
      <c r="D298" s="65"/>
      <c r="E298" s="65">
        <v>30000</v>
      </c>
      <c r="F298" s="53"/>
      <c r="G298"/>
      <c r="H298"/>
      <c r="I298"/>
    </row>
    <row r="299" spans="1:9" ht="33.75" outlineLevel="1" x14ac:dyDescent="0.2">
      <c r="A299" s="43"/>
      <c r="B299" s="44"/>
      <c r="C299" s="45"/>
      <c r="D299" s="46"/>
      <c r="E299" s="46">
        <v>30000</v>
      </c>
      <c r="F299" s="70" t="s">
        <v>255</v>
      </c>
      <c r="G299"/>
      <c r="H299"/>
      <c r="I299"/>
    </row>
    <row r="300" spans="1:9" ht="11.25" outlineLevel="2" x14ac:dyDescent="0.2">
      <c r="A300" s="50"/>
      <c r="B300" s="51"/>
      <c r="C300" s="52" t="s">
        <v>256</v>
      </c>
      <c r="D300" s="65"/>
      <c r="E300" s="65">
        <v>1900000</v>
      </c>
      <c r="F300" s="53"/>
      <c r="G300"/>
      <c r="H300"/>
      <c r="I300"/>
    </row>
    <row r="301" spans="1:9" ht="33.75" outlineLevel="2" x14ac:dyDescent="0.2">
      <c r="A301" s="43"/>
      <c r="B301" s="44"/>
      <c r="C301" s="45"/>
      <c r="D301" s="46"/>
      <c r="E301" s="46">
        <v>1900000</v>
      </c>
      <c r="F301" s="70" t="s">
        <v>257</v>
      </c>
      <c r="G301"/>
      <c r="H301"/>
      <c r="I301"/>
    </row>
    <row r="302" spans="1:9" ht="22.5" customHeight="1" outlineLevel="2" x14ac:dyDescent="0.2">
      <c r="A302" s="72" t="s">
        <v>258</v>
      </c>
      <c r="B302" s="72"/>
      <c r="C302" s="72"/>
      <c r="D302" s="64">
        <v>36658100</v>
      </c>
      <c r="E302" s="64">
        <v>12204988</v>
      </c>
      <c r="F302" s="49"/>
      <c r="G302"/>
      <c r="H302"/>
      <c r="I302"/>
    </row>
    <row r="303" spans="1:9" ht="11.25" outlineLevel="2" x14ac:dyDescent="0.2">
      <c r="A303" s="50"/>
      <c r="B303" s="51"/>
      <c r="C303" s="52" t="s">
        <v>348</v>
      </c>
      <c r="D303" s="65">
        <v>36193500</v>
      </c>
      <c r="E303" s="65"/>
      <c r="F303" s="53"/>
      <c r="G303"/>
      <c r="H303"/>
      <c r="I303"/>
    </row>
    <row r="304" spans="1:9" ht="33.75" x14ac:dyDescent="0.2">
      <c r="A304" s="43"/>
      <c r="B304" s="44"/>
      <c r="C304" s="45"/>
      <c r="D304" s="46">
        <v>36193500</v>
      </c>
      <c r="E304" s="46"/>
      <c r="F304" s="70" t="s">
        <v>360</v>
      </c>
      <c r="G304"/>
      <c r="H304"/>
      <c r="I304"/>
    </row>
    <row r="305" spans="1:9" ht="11.25" outlineLevel="1" x14ac:dyDescent="0.2">
      <c r="A305" s="50"/>
      <c r="B305" s="51"/>
      <c r="C305" s="52" t="s">
        <v>259</v>
      </c>
      <c r="D305" s="65">
        <v>464600</v>
      </c>
      <c r="E305" s="65">
        <v>2436200</v>
      </c>
      <c r="F305" s="53"/>
      <c r="G305"/>
      <c r="H305"/>
      <c r="I305"/>
    </row>
    <row r="306" spans="1:9" ht="45" outlineLevel="2" x14ac:dyDescent="0.2">
      <c r="A306" s="43"/>
      <c r="B306" s="44"/>
      <c r="C306" s="45"/>
      <c r="D306" s="46">
        <v>464600</v>
      </c>
      <c r="E306" s="46">
        <v>2436200</v>
      </c>
      <c r="F306" s="70" t="s">
        <v>200</v>
      </c>
      <c r="G306"/>
      <c r="H306"/>
      <c r="I306"/>
    </row>
    <row r="307" spans="1:9" ht="11.25" outlineLevel="1" x14ac:dyDescent="0.2">
      <c r="A307" s="50"/>
      <c r="B307" s="51"/>
      <c r="C307" s="52" t="s">
        <v>260</v>
      </c>
      <c r="D307" s="65"/>
      <c r="E307" s="65">
        <v>6037853</v>
      </c>
      <c r="F307" s="53"/>
      <c r="G307"/>
      <c r="H307"/>
      <c r="I307"/>
    </row>
    <row r="308" spans="1:9" ht="22.5" outlineLevel="2" x14ac:dyDescent="0.2">
      <c r="A308" s="43"/>
      <c r="B308" s="44"/>
      <c r="C308" s="45"/>
      <c r="D308" s="46"/>
      <c r="E308" s="46">
        <v>6037853</v>
      </c>
      <c r="F308" s="70" t="s">
        <v>214</v>
      </c>
      <c r="G308"/>
      <c r="H308"/>
      <c r="I308"/>
    </row>
    <row r="309" spans="1:9" ht="11.25" outlineLevel="1" x14ac:dyDescent="0.2">
      <c r="A309" s="50"/>
      <c r="B309" s="51"/>
      <c r="C309" s="52" t="s">
        <v>261</v>
      </c>
      <c r="D309" s="65"/>
      <c r="E309" s="65">
        <v>1999935</v>
      </c>
      <c r="F309" s="53"/>
      <c r="G309"/>
      <c r="H309"/>
      <c r="I309"/>
    </row>
    <row r="310" spans="1:9" ht="22.5" outlineLevel="2" x14ac:dyDescent="0.2">
      <c r="A310" s="43"/>
      <c r="B310" s="44"/>
      <c r="C310" s="45"/>
      <c r="D310" s="46"/>
      <c r="E310" s="46">
        <v>1999935</v>
      </c>
      <c r="F310" s="70" t="s">
        <v>206</v>
      </c>
      <c r="G310"/>
      <c r="H310"/>
      <c r="I310"/>
    </row>
    <row r="311" spans="1:9" ht="11.25" x14ac:dyDescent="0.2">
      <c r="A311" s="50"/>
      <c r="B311" s="51"/>
      <c r="C311" s="52" t="s">
        <v>262</v>
      </c>
      <c r="D311" s="65"/>
      <c r="E311" s="65">
        <v>1731000</v>
      </c>
      <c r="F311" s="53"/>
      <c r="G311"/>
      <c r="H311"/>
      <c r="I311"/>
    </row>
    <row r="312" spans="1:9" ht="22.5" outlineLevel="1" x14ac:dyDescent="0.2">
      <c r="A312" s="43"/>
      <c r="B312" s="44"/>
      <c r="C312" s="45"/>
      <c r="D312" s="46"/>
      <c r="E312" s="46">
        <v>502000</v>
      </c>
      <c r="F312" s="70" t="s">
        <v>221</v>
      </c>
      <c r="G312"/>
      <c r="H312"/>
      <c r="I312"/>
    </row>
    <row r="313" spans="1:9" ht="33.75" outlineLevel="2" x14ac:dyDescent="0.2">
      <c r="A313" s="43"/>
      <c r="B313" s="44"/>
      <c r="C313" s="45"/>
      <c r="D313" s="46"/>
      <c r="E313" s="46">
        <v>62000</v>
      </c>
      <c r="F313" s="70" t="s">
        <v>263</v>
      </c>
      <c r="G313"/>
      <c r="H313"/>
      <c r="I313"/>
    </row>
    <row r="314" spans="1:9" ht="33.75" outlineLevel="1" x14ac:dyDescent="0.2">
      <c r="A314" s="43"/>
      <c r="B314" s="44"/>
      <c r="C314" s="45"/>
      <c r="D314" s="46"/>
      <c r="E314" s="46">
        <v>167000</v>
      </c>
      <c r="F314" s="70" t="s">
        <v>264</v>
      </c>
      <c r="G314"/>
      <c r="H314"/>
      <c r="I314"/>
    </row>
    <row r="315" spans="1:9" ht="22.5" outlineLevel="2" x14ac:dyDescent="0.2">
      <c r="A315" s="43"/>
      <c r="B315" s="44"/>
      <c r="C315" s="45"/>
      <c r="D315" s="46"/>
      <c r="E315" s="46">
        <v>1000000</v>
      </c>
      <c r="F315" s="70" t="s">
        <v>265</v>
      </c>
      <c r="G315"/>
      <c r="H315"/>
      <c r="I315"/>
    </row>
    <row r="316" spans="1:9" ht="21.75" customHeight="1" outlineLevel="1" x14ac:dyDescent="0.2">
      <c r="A316" s="72" t="s">
        <v>266</v>
      </c>
      <c r="B316" s="72"/>
      <c r="C316" s="72"/>
      <c r="D316" s="64">
        <v>12468400</v>
      </c>
      <c r="E316" s="64">
        <v>6811949</v>
      </c>
      <c r="F316" s="49"/>
      <c r="G316"/>
      <c r="H316"/>
      <c r="I316"/>
    </row>
    <row r="317" spans="1:9" ht="11.25" outlineLevel="2" x14ac:dyDescent="0.2">
      <c r="A317" s="50"/>
      <c r="B317" s="51"/>
      <c r="C317" s="52" t="s">
        <v>349</v>
      </c>
      <c r="D317" s="65">
        <v>12189600</v>
      </c>
      <c r="E317" s="65"/>
      <c r="F317" s="53"/>
      <c r="G317"/>
      <c r="H317"/>
      <c r="I317"/>
    </row>
    <row r="318" spans="1:9" ht="33.75" outlineLevel="1" x14ac:dyDescent="0.2">
      <c r="A318" s="43"/>
      <c r="B318" s="44"/>
      <c r="C318" s="45"/>
      <c r="D318" s="46">
        <v>12189600</v>
      </c>
      <c r="E318" s="46"/>
      <c r="F318" s="70" t="s">
        <v>360</v>
      </c>
      <c r="G318"/>
      <c r="H318"/>
      <c r="I318"/>
    </row>
    <row r="319" spans="1:9" ht="11.25" outlineLevel="2" x14ac:dyDescent="0.2">
      <c r="A319" s="50"/>
      <c r="B319" s="51"/>
      <c r="C319" s="52" t="s">
        <v>267</v>
      </c>
      <c r="D319" s="65">
        <v>278800</v>
      </c>
      <c r="E319" s="65">
        <v>1208400</v>
      </c>
      <c r="F319" s="53"/>
      <c r="G319"/>
      <c r="H319"/>
      <c r="I319"/>
    </row>
    <row r="320" spans="1:9" ht="45" outlineLevel="1" x14ac:dyDescent="0.2">
      <c r="A320" s="43"/>
      <c r="B320" s="44"/>
      <c r="C320" s="45"/>
      <c r="D320" s="46">
        <v>278800</v>
      </c>
      <c r="E320" s="46">
        <v>1208400</v>
      </c>
      <c r="F320" s="70" t="s">
        <v>200</v>
      </c>
      <c r="G320"/>
      <c r="H320"/>
      <c r="I320"/>
    </row>
    <row r="321" spans="1:9" ht="11.25" outlineLevel="2" x14ac:dyDescent="0.2">
      <c r="A321" s="50"/>
      <c r="B321" s="51"/>
      <c r="C321" s="52" t="s">
        <v>268</v>
      </c>
      <c r="D321" s="65"/>
      <c r="E321" s="65">
        <v>3845972</v>
      </c>
      <c r="F321" s="53"/>
      <c r="G321"/>
      <c r="H321"/>
      <c r="I321"/>
    </row>
    <row r="322" spans="1:9" ht="22.5" x14ac:dyDescent="0.2">
      <c r="A322" s="43"/>
      <c r="B322" s="44"/>
      <c r="C322" s="45"/>
      <c r="D322" s="46"/>
      <c r="E322" s="46">
        <v>3845972</v>
      </c>
      <c r="F322" s="70" t="s">
        <v>214</v>
      </c>
      <c r="G322"/>
      <c r="H322"/>
      <c r="I322"/>
    </row>
    <row r="323" spans="1:9" ht="11.25" outlineLevel="1" x14ac:dyDescent="0.2">
      <c r="A323" s="50"/>
      <c r="B323" s="51"/>
      <c r="C323" s="52" t="s">
        <v>269</v>
      </c>
      <c r="D323" s="65"/>
      <c r="E323" s="65">
        <v>1757577</v>
      </c>
      <c r="F323" s="53"/>
      <c r="G323"/>
      <c r="H323"/>
      <c r="I323"/>
    </row>
    <row r="324" spans="1:9" ht="22.5" outlineLevel="2" x14ac:dyDescent="0.2">
      <c r="A324" s="43"/>
      <c r="B324" s="44"/>
      <c r="C324" s="45"/>
      <c r="D324" s="46"/>
      <c r="E324" s="46">
        <v>1757577</v>
      </c>
      <c r="F324" s="70" t="s">
        <v>206</v>
      </c>
      <c r="G324"/>
      <c r="H324"/>
      <c r="I324"/>
    </row>
    <row r="325" spans="1:9" ht="11.25" outlineLevel="1" x14ac:dyDescent="0.2">
      <c r="A325" s="50"/>
      <c r="B325" s="51"/>
      <c r="C325" s="52" t="s">
        <v>350</v>
      </c>
      <c r="D325" s="65"/>
      <c r="E325" s="65">
        <v>952000</v>
      </c>
      <c r="F325" s="53"/>
      <c r="G325"/>
      <c r="H325"/>
      <c r="I325"/>
    </row>
    <row r="326" spans="1:9" ht="33.75" outlineLevel="2" x14ac:dyDescent="0.2">
      <c r="A326" s="43"/>
      <c r="B326" s="44"/>
      <c r="C326" s="45"/>
      <c r="D326" s="46"/>
      <c r="E326" s="46">
        <v>952000</v>
      </c>
      <c r="F326" s="70" t="s">
        <v>351</v>
      </c>
      <c r="G326"/>
      <c r="H326"/>
      <c r="I326"/>
    </row>
    <row r="327" spans="1:9" ht="11.25" outlineLevel="1" x14ac:dyDescent="0.2">
      <c r="A327" s="50"/>
      <c r="B327" s="51"/>
      <c r="C327" s="52" t="s">
        <v>352</v>
      </c>
      <c r="D327" s="65"/>
      <c r="E327" s="65">
        <v>-952000</v>
      </c>
      <c r="F327" s="53"/>
      <c r="G327"/>
      <c r="H327"/>
      <c r="I327"/>
    </row>
    <row r="328" spans="1:9" ht="33.75" outlineLevel="2" x14ac:dyDescent="0.2">
      <c r="A328" s="43"/>
      <c r="B328" s="44"/>
      <c r="C328" s="45"/>
      <c r="D328" s="46"/>
      <c r="E328" s="46">
        <v>-952000</v>
      </c>
      <c r="F328" s="70" t="s">
        <v>351</v>
      </c>
      <c r="G328"/>
      <c r="H328"/>
      <c r="I328"/>
    </row>
    <row r="329" spans="1:9" ht="21" customHeight="1" outlineLevel="1" x14ac:dyDescent="0.2">
      <c r="A329" s="72" t="s">
        <v>270</v>
      </c>
      <c r="B329" s="72"/>
      <c r="C329" s="72"/>
      <c r="D329" s="64">
        <v>32403900</v>
      </c>
      <c r="E329" s="64">
        <v>12553939</v>
      </c>
      <c r="F329" s="49"/>
      <c r="G329"/>
      <c r="H329"/>
      <c r="I329"/>
    </row>
    <row r="330" spans="1:9" ht="11.25" outlineLevel="2" x14ac:dyDescent="0.2">
      <c r="A330" s="50"/>
      <c r="B330" s="51"/>
      <c r="C330" s="52" t="s">
        <v>353</v>
      </c>
      <c r="D330" s="65">
        <v>32055400</v>
      </c>
      <c r="E330" s="65"/>
      <c r="F330" s="53"/>
      <c r="G330"/>
      <c r="H330"/>
      <c r="I330"/>
    </row>
    <row r="331" spans="1:9" ht="33.75" outlineLevel="2" x14ac:dyDescent="0.2">
      <c r="A331" s="43"/>
      <c r="B331" s="44"/>
      <c r="C331" s="45"/>
      <c r="D331" s="46">
        <v>32055400</v>
      </c>
      <c r="E331" s="46"/>
      <c r="F331" s="70" t="s">
        <v>360</v>
      </c>
      <c r="G331"/>
      <c r="H331"/>
      <c r="I331"/>
    </row>
    <row r="332" spans="1:9" ht="11.25" outlineLevel="2" x14ac:dyDescent="0.2">
      <c r="A332" s="50"/>
      <c r="B332" s="51"/>
      <c r="C332" s="52" t="s">
        <v>271</v>
      </c>
      <c r="D332" s="65">
        <v>348500</v>
      </c>
      <c r="E332" s="65">
        <v>1589200</v>
      </c>
      <c r="F332" s="53"/>
      <c r="G332"/>
      <c r="H332"/>
      <c r="I332"/>
    </row>
    <row r="333" spans="1:9" ht="45" outlineLevel="2" x14ac:dyDescent="0.2">
      <c r="A333" s="43"/>
      <c r="B333" s="44"/>
      <c r="C333" s="45"/>
      <c r="D333" s="46">
        <v>348500</v>
      </c>
      <c r="E333" s="46">
        <v>1589200</v>
      </c>
      <c r="F333" s="70" t="s">
        <v>200</v>
      </c>
      <c r="G333"/>
      <c r="H333"/>
      <c r="I333"/>
    </row>
    <row r="334" spans="1:9" ht="11.25" outlineLevel="2" x14ac:dyDescent="0.2">
      <c r="A334" s="50"/>
      <c r="B334" s="51"/>
      <c r="C334" s="52" t="s">
        <v>272</v>
      </c>
      <c r="D334" s="65"/>
      <c r="E334" s="65">
        <v>2088395</v>
      </c>
      <c r="F334" s="53"/>
      <c r="G334"/>
      <c r="H334"/>
      <c r="I334"/>
    </row>
    <row r="335" spans="1:9" ht="22.5" outlineLevel="2" x14ac:dyDescent="0.2">
      <c r="A335" s="43"/>
      <c r="B335" s="44"/>
      <c r="C335" s="45"/>
      <c r="D335" s="46"/>
      <c r="E335" s="46">
        <v>2088395</v>
      </c>
      <c r="F335" s="70" t="s">
        <v>214</v>
      </c>
      <c r="G335"/>
      <c r="H335"/>
      <c r="I335"/>
    </row>
    <row r="336" spans="1:9" ht="11.25" x14ac:dyDescent="0.2">
      <c r="A336" s="50"/>
      <c r="B336" s="51"/>
      <c r="C336" s="52" t="s">
        <v>273</v>
      </c>
      <c r="D336" s="65"/>
      <c r="E336" s="65">
        <v>8876344</v>
      </c>
      <c r="F336" s="53"/>
      <c r="G336"/>
      <c r="H336"/>
      <c r="I336"/>
    </row>
    <row r="337" spans="1:9" ht="22.5" outlineLevel="1" x14ac:dyDescent="0.2">
      <c r="A337" s="43"/>
      <c r="B337" s="44"/>
      <c r="C337" s="45"/>
      <c r="D337" s="46"/>
      <c r="E337" s="46">
        <v>8876344</v>
      </c>
      <c r="F337" s="70" t="s">
        <v>206</v>
      </c>
      <c r="G337"/>
      <c r="H337"/>
      <c r="I337"/>
    </row>
    <row r="338" spans="1:9" ht="11.25" outlineLevel="2" x14ac:dyDescent="0.2">
      <c r="A338" s="50"/>
      <c r="B338" s="51"/>
      <c r="C338" s="52" t="s">
        <v>274</v>
      </c>
      <c r="D338" s="65"/>
      <c r="E338" s="65">
        <v>-1000000</v>
      </c>
      <c r="F338" s="53"/>
      <c r="G338"/>
      <c r="H338"/>
      <c r="I338"/>
    </row>
    <row r="339" spans="1:9" ht="33.75" outlineLevel="2" x14ac:dyDescent="0.2">
      <c r="A339" s="43"/>
      <c r="B339" s="44"/>
      <c r="C339" s="45"/>
      <c r="D339" s="46"/>
      <c r="E339" s="46">
        <v>-1000000</v>
      </c>
      <c r="F339" s="70" t="s">
        <v>275</v>
      </c>
      <c r="G339"/>
      <c r="H339"/>
      <c r="I339"/>
    </row>
    <row r="340" spans="1:9" ht="11.25" outlineLevel="1" x14ac:dyDescent="0.2">
      <c r="A340" s="50"/>
      <c r="B340" s="51"/>
      <c r="C340" s="52" t="s">
        <v>276</v>
      </c>
      <c r="D340" s="65"/>
      <c r="E340" s="65">
        <v>1000000</v>
      </c>
      <c r="F340" s="53"/>
      <c r="G340"/>
      <c r="H340"/>
      <c r="I340"/>
    </row>
    <row r="341" spans="1:9" ht="33.75" outlineLevel="2" x14ac:dyDescent="0.2">
      <c r="A341" s="43"/>
      <c r="B341" s="44"/>
      <c r="C341" s="45"/>
      <c r="D341" s="46"/>
      <c r="E341" s="46">
        <v>1000000</v>
      </c>
      <c r="F341" s="70" t="s">
        <v>275</v>
      </c>
      <c r="G341"/>
      <c r="H341"/>
      <c r="I341"/>
    </row>
    <row r="342" spans="1:9" ht="22.5" customHeight="1" outlineLevel="1" x14ac:dyDescent="0.2">
      <c r="A342" s="72" t="s">
        <v>277</v>
      </c>
      <c r="B342" s="72"/>
      <c r="C342" s="72"/>
      <c r="D342" s="64">
        <v>14302200</v>
      </c>
      <c r="E342" s="64">
        <v>22233147</v>
      </c>
      <c r="F342" s="49"/>
      <c r="G342"/>
      <c r="H342"/>
      <c r="I342"/>
    </row>
    <row r="343" spans="1:9" ht="11.25" outlineLevel="2" x14ac:dyDescent="0.2">
      <c r="A343" s="50"/>
      <c r="B343" s="51"/>
      <c r="C343" s="52" t="s">
        <v>354</v>
      </c>
      <c r="D343" s="65">
        <v>13826000</v>
      </c>
      <c r="E343" s="65"/>
      <c r="F343" s="53"/>
      <c r="G343"/>
      <c r="H343"/>
      <c r="I343"/>
    </row>
    <row r="344" spans="1:9" ht="33.75" outlineLevel="1" x14ac:dyDescent="0.2">
      <c r="A344" s="43"/>
      <c r="B344" s="44"/>
      <c r="C344" s="45"/>
      <c r="D344" s="46">
        <v>13826000</v>
      </c>
      <c r="E344" s="46"/>
      <c r="F344" s="70" t="s">
        <v>360</v>
      </c>
      <c r="G344"/>
      <c r="H344"/>
      <c r="I344"/>
    </row>
    <row r="345" spans="1:9" ht="11.25" outlineLevel="2" x14ac:dyDescent="0.2">
      <c r="A345" s="50"/>
      <c r="B345" s="51"/>
      <c r="C345" s="52" t="s">
        <v>278</v>
      </c>
      <c r="D345" s="65">
        <v>476200</v>
      </c>
      <c r="E345" s="65">
        <v>2823900</v>
      </c>
      <c r="F345" s="53"/>
      <c r="G345"/>
      <c r="H345"/>
      <c r="I345"/>
    </row>
    <row r="346" spans="1:9" ht="45" outlineLevel="2" x14ac:dyDescent="0.2">
      <c r="A346" s="43"/>
      <c r="B346" s="44"/>
      <c r="C346" s="45"/>
      <c r="D346" s="46">
        <v>476200</v>
      </c>
      <c r="E346" s="46">
        <v>2823900</v>
      </c>
      <c r="F346" s="70" t="s">
        <v>200</v>
      </c>
      <c r="G346"/>
      <c r="H346"/>
      <c r="I346"/>
    </row>
    <row r="347" spans="1:9" ht="11.25" outlineLevel="2" x14ac:dyDescent="0.2">
      <c r="A347" s="50"/>
      <c r="B347" s="51"/>
      <c r="C347" s="52" t="s">
        <v>279</v>
      </c>
      <c r="D347" s="65"/>
      <c r="E347" s="65">
        <v>5553138</v>
      </c>
      <c r="F347" s="53"/>
      <c r="G347"/>
      <c r="H347"/>
      <c r="I347"/>
    </row>
    <row r="348" spans="1:9" ht="22.5" outlineLevel="1" x14ac:dyDescent="0.2">
      <c r="A348" s="43"/>
      <c r="B348" s="44"/>
      <c r="C348" s="45"/>
      <c r="D348" s="46"/>
      <c r="E348" s="46">
        <v>5553138</v>
      </c>
      <c r="F348" s="70" t="s">
        <v>214</v>
      </c>
      <c r="G348"/>
      <c r="H348"/>
      <c r="I348"/>
    </row>
    <row r="349" spans="1:9" ht="11.25" outlineLevel="2" x14ac:dyDescent="0.2">
      <c r="A349" s="50"/>
      <c r="B349" s="51"/>
      <c r="C349" s="52" t="s">
        <v>280</v>
      </c>
      <c r="D349" s="65"/>
      <c r="E349" s="65">
        <v>9399109</v>
      </c>
      <c r="F349" s="53"/>
      <c r="G349"/>
      <c r="H349"/>
      <c r="I349"/>
    </row>
    <row r="350" spans="1:9" ht="22.5" outlineLevel="1" x14ac:dyDescent="0.2">
      <c r="A350" s="43"/>
      <c r="B350" s="44"/>
      <c r="C350" s="45"/>
      <c r="D350" s="46"/>
      <c r="E350" s="46">
        <v>9399109</v>
      </c>
      <c r="F350" s="70" t="s">
        <v>206</v>
      </c>
      <c r="G350"/>
      <c r="H350"/>
      <c r="I350"/>
    </row>
    <row r="351" spans="1:9" ht="11.25" outlineLevel="2" x14ac:dyDescent="0.2">
      <c r="A351" s="50"/>
      <c r="B351" s="51"/>
      <c r="C351" s="52" t="s">
        <v>281</v>
      </c>
      <c r="D351" s="65"/>
      <c r="E351" s="65">
        <v>4457000</v>
      </c>
      <c r="F351" s="53"/>
      <c r="G351"/>
      <c r="H351"/>
      <c r="I351"/>
    </row>
    <row r="352" spans="1:9" ht="33.75" x14ac:dyDescent="0.2">
      <c r="A352" s="43"/>
      <c r="B352" s="44"/>
      <c r="C352" s="45"/>
      <c r="D352" s="46"/>
      <c r="E352" s="46">
        <v>2070000</v>
      </c>
      <c r="F352" s="70" t="s">
        <v>282</v>
      </c>
      <c r="G352"/>
      <c r="H352"/>
      <c r="I352"/>
    </row>
    <row r="353" spans="1:9" ht="45" outlineLevel="1" x14ac:dyDescent="0.2">
      <c r="A353" s="43"/>
      <c r="B353" s="44"/>
      <c r="C353" s="45"/>
      <c r="D353" s="46"/>
      <c r="E353" s="46">
        <v>732000</v>
      </c>
      <c r="F353" s="70" t="s">
        <v>283</v>
      </c>
      <c r="G353"/>
      <c r="H353"/>
      <c r="I353"/>
    </row>
    <row r="354" spans="1:9" ht="45" outlineLevel="2" x14ac:dyDescent="0.2">
      <c r="A354" s="43"/>
      <c r="B354" s="44"/>
      <c r="C354" s="45"/>
      <c r="D354" s="46"/>
      <c r="E354" s="46">
        <v>505000</v>
      </c>
      <c r="F354" s="70" t="s">
        <v>284</v>
      </c>
      <c r="G354"/>
      <c r="H354"/>
      <c r="I354"/>
    </row>
    <row r="355" spans="1:9" ht="33.75" outlineLevel="1" x14ac:dyDescent="0.2">
      <c r="A355" s="43"/>
      <c r="B355" s="44"/>
      <c r="C355" s="45"/>
      <c r="D355" s="46"/>
      <c r="E355" s="46">
        <v>400000</v>
      </c>
      <c r="F355" s="70" t="s">
        <v>285</v>
      </c>
      <c r="G355"/>
      <c r="H355"/>
      <c r="I355"/>
    </row>
    <row r="356" spans="1:9" ht="22.5" outlineLevel="2" x14ac:dyDescent="0.2">
      <c r="A356" s="43"/>
      <c r="B356" s="44"/>
      <c r="C356" s="45"/>
      <c r="D356" s="46"/>
      <c r="E356" s="46">
        <v>600000</v>
      </c>
      <c r="F356" s="70" t="s">
        <v>265</v>
      </c>
      <c r="G356"/>
      <c r="H356"/>
      <c r="I356"/>
    </row>
    <row r="357" spans="1:9" ht="33.75" outlineLevel="1" x14ac:dyDescent="0.2">
      <c r="A357" s="43"/>
      <c r="B357" s="44"/>
      <c r="C357" s="45"/>
      <c r="D357" s="46"/>
      <c r="E357" s="46">
        <v>150000</v>
      </c>
      <c r="F357" s="70" t="s">
        <v>286</v>
      </c>
      <c r="G357"/>
      <c r="H357"/>
      <c r="I357"/>
    </row>
    <row r="358" spans="1:9" ht="22.5" customHeight="1" outlineLevel="2" x14ac:dyDescent="0.2">
      <c r="A358" s="72" t="s">
        <v>287</v>
      </c>
      <c r="B358" s="72"/>
      <c r="C358" s="72"/>
      <c r="D358" s="64">
        <v>43687900</v>
      </c>
      <c r="E358" s="64">
        <v>28496845</v>
      </c>
      <c r="F358" s="49"/>
      <c r="G358"/>
      <c r="H358"/>
      <c r="I358"/>
    </row>
    <row r="359" spans="1:9" ht="11.25" outlineLevel="1" x14ac:dyDescent="0.2">
      <c r="A359" s="50"/>
      <c r="B359" s="51"/>
      <c r="C359" s="52" t="s">
        <v>355</v>
      </c>
      <c r="D359" s="65">
        <v>43200000</v>
      </c>
      <c r="E359" s="65"/>
      <c r="F359" s="53"/>
      <c r="G359"/>
      <c r="H359"/>
      <c r="I359"/>
    </row>
    <row r="360" spans="1:9" ht="33.75" outlineLevel="2" x14ac:dyDescent="0.2">
      <c r="A360" s="43"/>
      <c r="B360" s="44"/>
      <c r="C360" s="45"/>
      <c r="D360" s="46">
        <v>43200000</v>
      </c>
      <c r="E360" s="46"/>
      <c r="F360" s="70" t="s">
        <v>360</v>
      </c>
      <c r="G360"/>
      <c r="H360"/>
      <c r="I360"/>
    </row>
    <row r="361" spans="1:9" ht="11.25" outlineLevel="1" x14ac:dyDescent="0.2">
      <c r="A361" s="50"/>
      <c r="B361" s="51"/>
      <c r="C361" s="52" t="s">
        <v>288</v>
      </c>
      <c r="D361" s="65">
        <v>487900</v>
      </c>
      <c r="E361" s="65">
        <v>2315300</v>
      </c>
      <c r="F361" s="53"/>
      <c r="G361"/>
      <c r="H361"/>
      <c r="I361"/>
    </row>
    <row r="362" spans="1:9" ht="45" outlineLevel="2" x14ac:dyDescent="0.2">
      <c r="A362" s="43"/>
      <c r="B362" s="44"/>
      <c r="C362" s="45"/>
      <c r="D362" s="46">
        <v>487900</v>
      </c>
      <c r="E362" s="46">
        <v>2235300</v>
      </c>
      <c r="F362" s="70" t="s">
        <v>200</v>
      </c>
      <c r="G362"/>
      <c r="H362"/>
      <c r="I362"/>
    </row>
    <row r="363" spans="1:9" ht="45" outlineLevel="1" x14ac:dyDescent="0.2">
      <c r="A363" s="43"/>
      <c r="B363" s="44"/>
      <c r="C363" s="45"/>
      <c r="D363" s="46"/>
      <c r="E363" s="46">
        <v>80000</v>
      </c>
      <c r="F363" s="70" t="s">
        <v>289</v>
      </c>
      <c r="G363"/>
      <c r="H363"/>
      <c r="I363"/>
    </row>
    <row r="364" spans="1:9" ht="11.25" outlineLevel="2" x14ac:dyDescent="0.2">
      <c r="A364" s="50"/>
      <c r="B364" s="51"/>
      <c r="C364" s="52" t="s">
        <v>290</v>
      </c>
      <c r="D364" s="65"/>
      <c r="E364" s="65">
        <v>11031128</v>
      </c>
      <c r="F364" s="53"/>
      <c r="G364"/>
      <c r="H364"/>
      <c r="I364"/>
    </row>
    <row r="365" spans="1:9" ht="22.5" x14ac:dyDescent="0.2">
      <c r="A365" s="43"/>
      <c r="B365" s="44"/>
      <c r="C365" s="45"/>
      <c r="D365" s="46"/>
      <c r="E365" s="46">
        <v>11031128</v>
      </c>
      <c r="F365" s="70" t="s">
        <v>214</v>
      </c>
      <c r="G365"/>
      <c r="H365"/>
      <c r="I365"/>
    </row>
    <row r="366" spans="1:9" x14ac:dyDescent="0.2">
      <c r="A366" s="50"/>
      <c r="B366" s="51"/>
      <c r="C366" s="52" t="s">
        <v>291</v>
      </c>
      <c r="D366" s="65"/>
      <c r="E366" s="65">
        <v>6056417</v>
      </c>
      <c r="F366" s="53"/>
    </row>
    <row r="367" spans="1:9" x14ac:dyDescent="0.2">
      <c r="A367" s="43"/>
      <c r="B367" s="44"/>
      <c r="C367" s="45"/>
      <c r="D367" s="46"/>
      <c r="E367" s="46">
        <v>6056417</v>
      </c>
      <c r="F367" s="70" t="s">
        <v>206</v>
      </c>
    </row>
    <row r="368" spans="1:9" x14ac:dyDescent="0.2">
      <c r="A368" s="50"/>
      <c r="B368" s="51"/>
      <c r="C368" s="52" t="s">
        <v>292</v>
      </c>
      <c r="D368" s="65"/>
      <c r="E368" s="65">
        <v>9094000</v>
      </c>
      <c r="F368" s="53"/>
    </row>
    <row r="369" spans="1:8" ht="33.75" x14ac:dyDescent="0.2">
      <c r="A369" s="43"/>
      <c r="B369" s="44"/>
      <c r="C369" s="45"/>
      <c r="D369" s="46"/>
      <c r="E369" s="46">
        <v>5000000</v>
      </c>
      <c r="F369" s="70" t="s">
        <v>293</v>
      </c>
    </row>
    <row r="370" spans="1:8" ht="33.75" x14ac:dyDescent="0.2">
      <c r="A370" s="43"/>
      <c r="B370" s="44"/>
      <c r="C370" s="45"/>
      <c r="D370" s="46"/>
      <c r="E370" s="46">
        <v>2000000</v>
      </c>
      <c r="F370" s="70" t="s">
        <v>294</v>
      </c>
    </row>
    <row r="371" spans="1:8" ht="33.75" x14ac:dyDescent="0.2">
      <c r="A371" s="43"/>
      <c r="B371" s="44"/>
      <c r="C371" s="45"/>
      <c r="D371" s="46"/>
      <c r="E371" s="46">
        <v>2094000</v>
      </c>
      <c r="F371" s="70" t="s">
        <v>295</v>
      </c>
    </row>
    <row r="372" spans="1:8" x14ac:dyDescent="0.2">
      <c r="A372" s="50"/>
      <c r="B372" s="51"/>
      <c r="C372" s="52" t="s">
        <v>296</v>
      </c>
      <c r="D372" s="65"/>
      <c r="E372" s="65">
        <v>1395241</v>
      </c>
      <c r="F372" s="53"/>
      <c r="G372"/>
    </row>
    <row r="373" spans="1:8" ht="33.75" x14ac:dyDescent="0.2">
      <c r="A373" s="43"/>
      <c r="B373" s="44"/>
      <c r="C373" s="45"/>
      <c r="D373" s="46"/>
      <c r="E373" s="46">
        <v>1395241</v>
      </c>
      <c r="F373" s="70" t="s">
        <v>297</v>
      </c>
      <c r="G373" s="63"/>
      <c r="H373" s="63"/>
    </row>
    <row r="374" spans="1:8" x14ac:dyDescent="0.2">
      <c r="A374" s="50"/>
      <c r="B374" s="51"/>
      <c r="C374" s="52" t="s">
        <v>298</v>
      </c>
      <c r="D374" s="65"/>
      <c r="E374" s="65">
        <v>-1395241</v>
      </c>
      <c r="F374" s="53"/>
    </row>
    <row r="375" spans="1:8" ht="33.75" x14ac:dyDescent="0.2">
      <c r="A375" s="43"/>
      <c r="B375" s="44"/>
      <c r="C375" s="45"/>
      <c r="D375" s="46"/>
      <c r="E375" s="46">
        <v>-1395241</v>
      </c>
      <c r="F375" s="70" t="s">
        <v>299</v>
      </c>
    </row>
    <row r="376" spans="1:8" x14ac:dyDescent="0.2">
      <c r="A376" s="72" t="s">
        <v>300</v>
      </c>
      <c r="B376" s="72"/>
      <c r="C376" s="72"/>
      <c r="D376" s="64">
        <v>56360400</v>
      </c>
      <c r="E376" s="64">
        <v>11935859</v>
      </c>
      <c r="F376" s="49"/>
    </row>
    <row r="377" spans="1:8" x14ac:dyDescent="0.2">
      <c r="A377" s="50"/>
      <c r="B377" s="51"/>
      <c r="C377" s="52" t="s">
        <v>356</v>
      </c>
      <c r="D377" s="65">
        <v>55919000</v>
      </c>
      <c r="E377" s="65"/>
      <c r="F377" s="53"/>
    </row>
    <row r="378" spans="1:8" ht="33.75" x14ac:dyDescent="0.2">
      <c r="A378" s="43"/>
      <c r="B378" s="44"/>
      <c r="C378" s="45"/>
      <c r="D378" s="46">
        <v>55919000</v>
      </c>
      <c r="E378" s="46"/>
      <c r="F378" s="70" t="s">
        <v>360</v>
      </c>
    </row>
    <row r="379" spans="1:8" x14ac:dyDescent="0.2">
      <c r="A379" s="50"/>
      <c r="B379" s="51"/>
      <c r="C379" s="52" t="s">
        <v>301</v>
      </c>
      <c r="D379" s="65">
        <v>441400</v>
      </c>
      <c r="E379" s="65">
        <v>1776100</v>
      </c>
      <c r="F379" s="53"/>
    </row>
    <row r="380" spans="1:8" ht="45" x14ac:dyDescent="0.2">
      <c r="A380" s="43"/>
      <c r="B380" s="44"/>
      <c r="C380" s="45"/>
      <c r="D380" s="46">
        <v>441400</v>
      </c>
      <c r="E380" s="46">
        <v>1776100</v>
      </c>
      <c r="F380" s="70" t="s">
        <v>200</v>
      </c>
    </row>
    <row r="381" spans="1:8" x14ac:dyDescent="0.2">
      <c r="A381" s="50"/>
      <c r="B381" s="51"/>
      <c r="C381" s="52" t="s">
        <v>302</v>
      </c>
      <c r="D381" s="65"/>
      <c r="E381" s="65"/>
      <c r="F381" s="53"/>
    </row>
    <row r="382" spans="1:8" ht="33.75" x14ac:dyDescent="0.2">
      <c r="A382" s="43"/>
      <c r="B382" s="44"/>
      <c r="C382" s="45"/>
      <c r="D382" s="46"/>
      <c r="E382" s="46"/>
      <c r="F382" s="70" t="s">
        <v>303</v>
      </c>
    </row>
    <row r="383" spans="1:8" x14ac:dyDescent="0.2">
      <c r="A383" s="50"/>
      <c r="B383" s="51"/>
      <c r="C383" s="52" t="s">
        <v>304</v>
      </c>
      <c r="D383" s="65"/>
      <c r="E383" s="65">
        <v>9669759</v>
      </c>
      <c r="F383" s="53"/>
    </row>
    <row r="384" spans="1:8" x14ac:dyDescent="0.2">
      <c r="A384" s="43"/>
      <c r="B384" s="44"/>
      <c r="C384" s="45"/>
      <c r="D384" s="46"/>
      <c r="E384" s="46">
        <v>9669759</v>
      </c>
      <c r="F384" s="70" t="s">
        <v>214</v>
      </c>
    </row>
    <row r="385" spans="1:6" x14ac:dyDescent="0.2">
      <c r="A385" s="50"/>
      <c r="B385" s="51"/>
      <c r="C385" s="52" t="s">
        <v>305</v>
      </c>
      <c r="D385" s="65"/>
      <c r="E385" s="65">
        <v>-3000000</v>
      </c>
      <c r="F385" s="53"/>
    </row>
    <row r="386" spans="1:6" x14ac:dyDescent="0.2">
      <c r="A386" s="43"/>
      <c r="B386" s="44"/>
      <c r="C386" s="45"/>
      <c r="D386" s="46"/>
      <c r="E386" s="46">
        <v>-3000000</v>
      </c>
      <c r="F386" s="70" t="s">
        <v>335</v>
      </c>
    </row>
    <row r="387" spans="1:6" x14ac:dyDescent="0.2">
      <c r="A387" s="50"/>
      <c r="B387" s="51"/>
      <c r="C387" s="52" t="s">
        <v>306</v>
      </c>
      <c r="D387" s="65"/>
      <c r="E387" s="65">
        <v>3000000</v>
      </c>
      <c r="F387" s="53"/>
    </row>
    <row r="388" spans="1:6" ht="33.75" x14ac:dyDescent="0.2">
      <c r="A388" s="43"/>
      <c r="B388" s="44"/>
      <c r="C388" s="45"/>
      <c r="D388" s="46"/>
      <c r="E388" s="46">
        <v>3000000</v>
      </c>
      <c r="F388" s="70" t="s">
        <v>336</v>
      </c>
    </row>
    <row r="389" spans="1:6" x14ac:dyDescent="0.2">
      <c r="A389" s="50"/>
      <c r="B389" s="51"/>
      <c r="C389" s="52" t="s">
        <v>307</v>
      </c>
      <c r="D389" s="65"/>
      <c r="E389" s="65">
        <v>490000</v>
      </c>
      <c r="F389" s="53"/>
    </row>
    <row r="390" spans="1:6" ht="33.75" x14ac:dyDescent="0.2">
      <c r="A390" s="43"/>
      <c r="B390" s="44"/>
      <c r="C390" s="45"/>
      <c r="D390" s="46"/>
      <c r="E390" s="46">
        <v>490000</v>
      </c>
      <c r="F390" s="70" t="s">
        <v>308</v>
      </c>
    </row>
    <row r="391" spans="1:6" x14ac:dyDescent="0.2">
      <c r="A391" s="73" t="s">
        <v>357</v>
      </c>
      <c r="B391" s="73"/>
      <c r="C391" s="73"/>
      <c r="D391" s="66">
        <v>-430629329</v>
      </c>
      <c r="E391" s="66">
        <v>470899141</v>
      </c>
      <c r="F391" s="67"/>
    </row>
    <row r="392" spans="1:6" ht="61.5" customHeight="1" x14ac:dyDescent="0.2">
      <c r="A392" s="74" t="s">
        <v>22</v>
      </c>
      <c r="B392" s="74"/>
      <c r="C392" s="74"/>
      <c r="D392" s="8"/>
      <c r="F392" s="63" t="s">
        <v>23</v>
      </c>
    </row>
    <row r="393" spans="1:6" x14ac:dyDescent="0.2">
      <c r="D393" s="71">
        <f>D391-D36</f>
        <v>0</v>
      </c>
      <c r="E393" s="71">
        <f>E391-E36</f>
        <v>0</v>
      </c>
    </row>
  </sheetData>
  <mergeCells count="64">
    <mergeCell ref="B13:C13"/>
    <mergeCell ref="B19:C19"/>
    <mergeCell ref="B28:C28"/>
    <mergeCell ref="B29:C29"/>
    <mergeCell ref="B23:C23"/>
    <mergeCell ref="B24:C24"/>
    <mergeCell ref="B26:C26"/>
    <mergeCell ref="B25:C25"/>
    <mergeCell ref="A22:C22"/>
    <mergeCell ref="E4:E6"/>
    <mergeCell ref="B9:C9"/>
    <mergeCell ref="A10:C10"/>
    <mergeCell ref="B12:C12"/>
    <mergeCell ref="A392:C392"/>
    <mergeCell ref="B14:C14"/>
    <mergeCell ref="B15:C15"/>
    <mergeCell ref="B16:C16"/>
    <mergeCell ref="B32:C32"/>
    <mergeCell ref="B17:C17"/>
    <mergeCell ref="B18:C18"/>
    <mergeCell ref="B35:C35"/>
    <mergeCell ref="B27:C27"/>
    <mergeCell ref="B21:C21"/>
    <mergeCell ref="B30:C30"/>
    <mergeCell ref="B31:C31"/>
    <mergeCell ref="F1:G1"/>
    <mergeCell ref="F21:G21"/>
    <mergeCell ref="A37:G37"/>
    <mergeCell ref="F34:G34"/>
    <mergeCell ref="F22:G31"/>
    <mergeCell ref="F32:G32"/>
    <mergeCell ref="F33:G33"/>
    <mergeCell ref="A2:G2"/>
    <mergeCell ref="A7:G7"/>
    <mergeCell ref="F9:G9"/>
    <mergeCell ref="F10:G10"/>
    <mergeCell ref="B11:C11"/>
    <mergeCell ref="A4:C4"/>
    <mergeCell ref="A5:B6"/>
    <mergeCell ref="C5:C6"/>
    <mergeCell ref="D4:D6"/>
    <mergeCell ref="A38:C38"/>
    <mergeCell ref="A52:C52"/>
    <mergeCell ref="A70:C70"/>
    <mergeCell ref="A88:C88"/>
    <mergeCell ref="A109:C109"/>
    <mergeCell ref="A116:C116"/>
    <mergeCell ref="A123:C123"/>
    <mergeCell ref="A165:C165"/>
    <mergeCell ref="A168:C168"/>
    <mergeCell ref="A193:C193"/>
    <mergeCell ref="A211:C211"/>
    <mergeCell ref="A214:C214"/>
    <mergeCell ref="A219:C219"/>
    <mergeCell ref="A232:C232"/>
    <mergeCell ref="A260:C260"/>
    <mergeCell ref="A358:C358"/>
    <mergeCell ref="A376:C376"/>
    <mergeCell ref="A391:C391"/>
    <mergeCell ref="A288:C288"/>
    <mergeCell ref="A302:C302"/>
    <mergeCell ref="A316:C316"/>
    <mergeCell ref="A329:C329"/>
    <mergeCell ref="A342:C342"/>
  </mergeCells>
  <pageMargins left="0.39370078740157483" right="0.19685039370078741" top="0.59055118110236227" bottom="0.59055118110236227" header="0.39370078740157483" footer="0.39370078740157483"/>
  <pageSetup scale="70" fitToHeight="100" pageOrder="overThenDown" orientation="portrait" r:id="rId1"/>
  <headerFooter>
    <oddFooter>&amp;C&amp;P</oddFoot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user</cp:lastModifiedBy>
  <cp:lastPrinted>2019-08-09T12:04:39Z</cp:lastPrinted>
  <dcterms:created xsi:type="dcterms:W3CDTF">2019-04-02T20:22:19Z</dcterms:created>
  <dcterms:modified xsi:type="dcterms:W3CDTF">2019-08-09T12:10:18Z</dcterms:modified>
</cp:coreProperties>
</file>