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835" activeTab="3"/>
  </bookViews>
  <sheets>
    <sheet name="квітень" sheetId="1" r:id="rId1"/>
    <sheet name="червень" sheetId="2" r:id="rId2"/>
    <sheet name="вересень" sheetId="3" r:id="rId3"/>
    <sheet name="листопад" sheetId="4" r:id="rId4"/>
  </sheets>
  <definedNames>
    <definedName name="_xlnm.Print_Area" localSheetId="3">листопад!$A$1:$E$91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7" i="4" l="1"/>
  <c r="E26" i="4"/>
  <c r="E24" i="4"/>
  <c r="E27" i="4"/>
  <c r="G27" i="4"/>
  <c r="E73" i="4" l="1"/>
  <c r="E83" i="4" l="1"/>
  <c r="E81" i="4"/>
  <c r="E74" i="4"/>
  <c r="E72" i="4"/>
  <c r="E70" i="4"/>
  <c r="E68" i="4"/>
  <c r="E78" i="4"/>
  <c r="E88" i="4" s="1"/>
  <c r="E79" i="4" l="1"/>
  <c r="E21" i="4"/>
  <c r="E54" i="4" l="1"/>
  <c r="E52" i="4" l="1"/>
  <c r="E58" i="4" l="1"/>
  <c r="E51" i="4"/>
  <c r="E35" i="4"/>
  <c r="E36" i="4" s="1"/>
  <c r="E87" i="4"/>
  <c r="E86" i="4" s="1"/>
  <c r="E55" i="4"/>
  <c r="E53" i="4"/>
  <c r="E48" i="4"/>
  <c r="E46" i="4"/>
  <c r="E44" i="4"/>
  <c r="E42" i="4"/>
  <c r="E40" i="4"/>
  <c r="E38" i="4"/>
  <c r="E34" i="4"/>
  <c r="E32" i="4"/>
  <c r="E30" i="4"/>
  <c r="E28" i="4"/>
  <c r="E22" i="4"/>
  <c r="E20" i="4"/>
  <c r="E56" i="4" l="1"/>
  <c r="D26" i="3"/>
  <c r="D47" i="3" l="1"/>
  <c r="D40" i="3"/>
  <c r="D36" i="3"/>
  <c r="D23" i="3"/>
  <c r="D21" i="3"/>
  <c r="D51" i="3" s="1"/>
  <c r="G57" i="4" s="1"/>
  <c r="D22" i="3"/>
  <c r="D82" i="3" l="1"/>
  <c r="D80" i="3" s="1"/>
  <c r="D81" i="3"/>
  <c r="D48" i="3"/>
  <c r="D44" i="3"/>
  <c r="D42" i="3"/>
  <c r="D38" i="3"/>
  <c r="D34" i="3"/>
  <c r="D32" i="3"/>
  <c r="D30" i="3"/>
  <c r="D28" i="3"/>
  <c r="D24" i="3"/>
  <c r="D20" i="3"/>
  <c r="D49" i="3" l="1"/>
  <c r="D52" i="3"/>
  <c r="G58" i="4" s="1"/>
  <c r="D50" i="3"/>
  <c r="G1" i="4" s="1"/>
  <c r="G56" i="4" s="1"/>
  <c r="D34" i="2"/>
  <c r="D36" i="2" l="1"/>
  <c r="D21" i="2"/>
  <c r="D38" i="2"/>
  <c r="D42" i="2" s="1"/>
  <c r="D32" i="2"/>
  <c r="D30" i="2"/>
  <c r="D28" i="2"/>
  <c r="D26" i="2"/>
  <c r="D24" i="2"/>
  <c r="D22" i="2"/>
  <c r="D20" i="2"/>
  <c r="D84" i="2"/>
  <c r="D83" i="2"/>
  <c r="D39" i="2" l="1"/>
  <c r="D82" i="2"/>
  <c r="D41" i="2"/>
  <c r="D40" i="2"/>
</calcChain>
</file>

<file path=xl/sharedStrings.xml><?xml version="1.0" encoding="utf-8"?>
<sst xmlns="http://schemas.openxmlformats.org/spreadsheetml/2006/main" count="408" uniqueCount="59">
  <si>
    <t>Додаток 5</t>
  </si>
  <si>
    <t xml:space="preserve">до рішення Київської міської ради від 24 грудня 2020 року          № 24/24                                                   (в редакції  рішення Київської міської ради         </t>
  </si>
  <si>
    <t>від___________ №____)</t>
  </si>
  <si>
    <t>Міжбюджетні трансферти бюджету міста Києва на 2021 рік</t>
  </si>
  <si>
    <t>(код бюджету)</t>
  </si>
  <si>
    <t>1. Показники міжбюджетних трансфертів з інших бюджетів</t>
  </si>
  <si>
    <t>(грн)</t>
  </si>
  <si>
    <t>Код Класифікації
доходу бюджету/
Код бюджету</t>
  </si>
  <si>
    <t>Найменування трансферту/
Найменування бюджету – надавача міжбюджетного трансферту</t>
  </si>
  <si>
    <t>Усього</t>
  </si>
  <si>
    <t>І. Трансферти до загального фонду бюджету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</si>
  <si>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літакобудування</t>
  </si>
  <si>
    <t>Державний бюджет України</t>
  </si>
  <si>
    <t>Субвенція з державного бюджету місцевим бюджетам на здійснення підтримки окремих закладів та заходів у системі охорони здоров'я</t>
  </si>
  <si>
    <t>Освітня субвенція з державного бюджету місцевим бюджетам</t>
  </si>
  <si>
    <t>Субвенція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t>
  </si>
  <si>
    <t>Субвенція з державного бюджету місцевим бюджетам на надання державної підтримки особам з особливими освітніми потребами</t>
  </si>
  <si>
    <t>ІІ. Трансферти до спеціального фонду бюджету</t>
  </si>
  <si>
    <t>Субвенція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</si>
  <si>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Х</t>
  </si>
  <si>
    <t>УСЬОГО за розділом І та ІІ, у тому числі:</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</si>
  <si>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</si>
  <si>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</si>
  <si>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</si>
  <si>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Код бюджету</t>
  </si>
  <si>
    <t>Код типової
програмної
класифікації
видатків та
кредитування
місцевого
бюджету</t>
  </si>
  <si>
    <t>Найменування трансферту/
Найменування бюджету – отримувача міжбюджетного трансферту</t>
  </si>
  <si>
    <t xml:space="preserve">3019800  </t>
  </si>
  <si>
    <t xml:space="preserve">9800     </t>
  </si>
  <si>
    <t>Субвенція з місцевого бюджету державному бюджету на виконання програм соціально-економічного розвитку регіонів на виконання Міської цільової комплексної програми профілактики та протидії злочинності в місті Києві "Безпечна столиця" на 2019-2021 роки</t>
  </si>
  <si>
    <t>Субвенція з місцевого бюджету державному бюджету на виконання програм соціально-економічного розвитку регіонів на виконання Програми поліпшення організації підготовки громадян до військової служби, приписки до призовної дільниці, призову на строкову військову службу, призову військовозобов'язаних під час мобілізації, прийняття на військову службу за контрактом, відбору та прийняття на службу у військовому резерві на 2019-2021 роки</t>
  </si>
  <si>
    <t>Субвенція з місцевого бюджету державному бюджету на виконання програм соціально-економічного та культурного розвитку регіонів на виконання  Міської цільової програми забезпечення готовності до дій за призначенням територіальної підсистеми міста Києва Єдиної державної системи цивільного захисту на 2020 - 2022 роки</t>
  </si>
  <si>
    <t xml:space="preserve">3719800  </t>
  </si>
  <si>
    <t>Субвенція з місцевого бюджету державному бюджету на виконання програм соціально-економічного розвитку регіонів на виконання Програми формування податкової культури у місті Києві на 2019-2023 роки</t>
  </si>
  <si>
    <t>Київський міський голова</t>
  </si>
  <si>
    <t>Віталій КЛИЧКО</t>
  </si>
  <si>
    <t>Субвенція з державного бюджету місцевим бюджетам на заходи, спрямовані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</si>
  <si>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Субвенція з державного бюджету місцевим бюджетам на здійснення заходів щодо соціально-економічного розвитку окремих територій</t>
  </si>
  <si>
    <t xml:space="preserve">Субвенція з державного бюджету місцевим бюджетам на забезпечення якісної, сучасної та доступної загальної середньої освіти «Нова українська школа» </t>
  </si>
  <si>
    <t>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</si>
  <si>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Інші дотації з місцевого бюджету на оздоровлення дітей територіальних громад сіл Київської області, на території яких розміщені об'єкти міста Києва</t>
  </si>
  <si>
    <t>Бюджет Гірської сільської територіальної громади Бориспільського району Київської області (село Ревне у складі Гірської сільської територіальної громади у Бориспільському районі у Київській області)</t>
  </si>
  <si>
    <t>Бюджект Злочівської сільської територіальної громади Бориспільського району Київської області (село Гнідин  у складі Злочівської сільської територіальної громади у  Бориспільському районі у Київській області, адміністративий центр територіальної громади)</t>
  </si>
  <si>
    <t>Бюджект Злочівської сільської територіальної громади Бориспільського району Київської області (село Вишеньки у складі Злочівської сільської територіальної громади у Бориспільському районі Київської області)</t>
  </si>
  <si>
    <t>Бюджет Козинської селищної територіальної громади Обухівського району Київської області (село Підгірці у складі Козинської селищної територіальної громади у Обухівському районі у Київській області)</t>
  </si>
  <si>
    <t>Бюджет Феодосіївської сільської територіальної громади Обухівського району Київської області (селоХодосівка ускладі Феодосіївської сільської територіальної громади у Обухівському районі у Київській області, адміністративний центр територіальної громади)</t>
  </si>
  <si>
    <t>Бюджет Пристоличної сільської територіальної громади Бориспільського району Київської області (село Щасливе у складі Пристоличної сільської територіальної громади у Бориспільському районі у Київській області, адміністративний центр територіальної громади)</t>
  </si>
  <si>
    <t>0119150</t>
  </si>
  <si>
    <t>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t>
  </si>
  <si>
    <t>Субвенція  з державного бюджету місцевим бюджетам на створення мережі спеціалізованих служб підтримки осіб, які постраждали від домашнього насильства та/або насильства за ознакою статі</t>
  </si>
  <si>
    <t>Субвенція з державного бюджету місцевим бюджетам на виплату грошової компенсації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</si>
  <si>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 xml:space="preserve">Субвенція  з державного бюджету місцевим бюджетам на здійснення заходів щодо соціально-економічного розвитку окремих територій </t>
  </si>
  <si>
    <t xml:space="preserve">Субвенція з державного бюджету місцевим бюджетам на створення навчально-практичних центрів сучасної професійної (професійно-технічної) освіти </t>
  </si>
  <si>
    <t>Субвенція з державного бюджету місцевим бюджетам на реалізацію інфраструктурних проектів та розвиток об'єктів соціально-культурної сфери</t>
  </si>
  <si>
    <t>должен быть "НОЛЬ"</t>
  </si>
  <si>
    <t>№2731/2772</t>
  </si>
  <si>
    <t xml:space="preserve">до рішення Київської міської ради від 24 грудня 2020 року  № 24/24                                                   (в редакції  рішення Київської міської ради         </t>
  </si>
  <si>
    <t>від___________ №____________)</t>
  </si>
  <si>
    <t xml:space="preserve">Субвенція з державного бюджету місцевим бюджетам на реалізацію програми "Спроможня школа для кращих результатів"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</si>
</sst>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04"/>
      <scheme val="minor"/>
    </font>
    <font>
      <sz val="8"/>
      <name val="Times New Roman"/>
      <family val="1"/>
      <charset val="204"/>
    </font>
    <font>
      <sz val="12"/>
      <name val="Times New Roman"/>
      <family val="1"/>
      <charset val="204"/>
    </font>
    <font>
      <sz val="10"/>
      <name val="Times New Roman"/>
      <family val="1"/>
      <charset val="204"/>
    </font>
    <font>
      <sz val="6"/>
      <name val="Times New Roman"/>
      <family val="1"/>
      <charset val="204"/>
    </font>
    <font>
      <sz val="16"/>
      <name val="Times New Roman"/>
      <family val="1"/>
      <charset val="204"/>
    </font>
    <font>
      <u/>
      <sz val="10"/>
      <name val="Times New Roman"/>
      <family val="1"/>
      <charset val="204"/>
    </font>
    <font>
      <sz val="11"/>
      <name val="Times New Roman"/>
      <family val="1"/>
      <charset val="204"/>
    </font>
    <font>
      <sz val="9"/>
      <name val="Times New Roman"/>
      <family val="1"/>
      <charset val="204"/>
    </font>
    <font>
      <b/>
      <sz val="10"/>
      <name val="Times New Roman"/>
      <family val="1"/>
      <charset val="204"/>
    </font>
    <font>
      <sz val="7"/>
      <name val="Times New Roman"/>
      <family val="1"/>
      <charset val="204"/>
    </font>
    <font>
      <b/>
      <sz val="14"/>
      <color rgb="FF7030A0"/>
      <name val="Times New Roman"/>
      <family val="1"/>
      <charset val="204"/>
    </font>
    <font>
      <b/>
      <sz val="12"/>
      <color rgb="FF7030A0"/>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FF0000"/>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42">
    <xf numFmtId="0" fontId="0" fillId="0" borderId="0" xfId="0"/>
    <xf numFmtId="0" fontId="1" fillId="0" borderId="0" xfId="0" applyFont="1" applyAlignment="1">
      <alignment horizontal="center" vertical="center"/>
    </xf>
    <xf numFmtId="0" fontId="1" fillId="0" borderId="0" xfId="0" applyFont="1"/>
    <xf numFmtId="0" fontId="2"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1" fillId="0" borderId="0" xfId="0" applyFont="1" applyBorder="1"/>
    <xf numFmtId="0" fontId="1" fillId="0" borderId="0" xfId="0" applyFont="1" applyAlignment="1">
      <alignment horizontal="left" vertical="center"/>
    </xf>
    <xf numFmtId="0" fontId="1"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xf>
    <xf numFmtId="0" fontId="4" fillId="0" borderId="0" xfId="0" applyFont="1" applyAlignment="1">
      <alignment horizontal="left" vertical="center"/>
    </xf>
    <xf numFmtId="0" fontId="3" fillId="0" borderId="0" xfId="0" applyNumberFormat="1" applyFont="1" applyAlignment="1">
      <alignment horizontal="right" vertical="center"/>
    </xf>
    <xf numFmtId="1" fontId="3" fillId="0" borderId="5" xfId="0" applyNumberFormat="1" applyFont="1" applyBorder="1" applyAlignment="1">
      <alignment horizontal="center" vertical="center"/>
    </xf>
    <xf numFmtId="1" fontId="3" fillId="0" borderId="5" xfId="0" applyNumberFormat="1" applyFont="1" applyBorder="1" applyAlignment="1">
      <alignment horizontal="center" vertical="center"/>
    </xf>
    <xf numFmtId="3" fontId="3" fillId="0" borderId="5" xfId="0" applyNumberFormat="1" applyFont="1" applyBorder="1" applyAlignment="1">
      <alignment horizontal="right" vertical="center"/>
    </xf>
    <xf numFmtId="0" fontId="3" fillId="0" borderId="5"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xf numFmtId="0" fontId="3" fillId="0" borderId="0" xfId="0" applyFont="1" applyAlignment="1">
      <alignment vertical="center"/>
    </xf>
    <xf numFmtId="0" fontId="1" fillId="0" borderId="0" xfId="0" applyFont="1" applyAlignment="1">
      <alignment horizontal="left"/>
    </xf>
    <xf numFmtId="0" fontId="3" fillId="0" borderId="5" xfId="0" applyFont="1" applyBorder="1" applyAlignment="1">
      <alignment horizontal="center" vertical="center"/>
    </xf>
    <xf numFmtId="0" fontId="3" fillId="0" borderId="6" xfId="0" applyNumberFormat="1" applyFont="1" applyBorder="1" applyAlignment="1">
      <alignment horizontal="left" vertical="top" wrapText="1"/>
    </xf>
    <xf numFmtId="0" fontId="3" fillId="0" borderId="6" xfId="0" applyNumberFormat="1" applyFont="1" applyBorder="1" applyAlignment="1">
      <alignment horizontal="left" wrapText="1"/>
    </xf>
    <xf numFmtId="0" fontId="3" fillId="0" borderId="5" xfId="0" applyFont="1" applyBorder="1" applyAlignment="1">
      <alignment horizontal="center"/>
    </xf>
    <xf numFmtId="0" fontId="8" fillId="0" borderId="0" xfId="0" applyNumberFormat="1" applyFont="1" applyAlignment="1">
      <alignment horizontal="right" wrapText="1"/>
    </xf>
    <xf numFmtId="0" fontId="3" fillId="0" borderId="6" xfId="0" applyNumberFormat="1" applyFont="1" applyBorder="1" applyAlignment="1">
      <alignment horizontal="left" wrapText="1"/>
    </xf>
    <xf numFmtId="1" fontId="3" fillId="2" borderId="5" xfId="0" applyNumberFormat="1" applyFont="1" applyFill="1" applyBorder="1" applyAlignment="1">
      <alignment horizontal="center" vertical="center"/>
    </xf>
    <xf numFmtId="3" fontId="3" fillId="2" borderId="5" xfId="0" applyNumberFormat="1" applyFont="1" applyFill="1" applyBorder="1" applyAlignment="1">
      <alignment horizontal="right" vertical="center"/>
    </xf>
    <xf numFmtId="0" fontId="1" fillId="2" borderId="0" xfId="0" applyFont="1" applyFill="1"/>
    <xf numFmtId="1" fontId="3" fillId="0" borderId="5" xfId="0" applyNumberFormat="1" applyFont="1" applyBorder="1" applyAlignment="1">
      <alignment horizontal="center" vertical="center"/>
    </xf>
    <xf numFmtId="0" fontId="3" fillId="0" borderId="6" xfId="0" applyNumberFormat="1" applyFont="1" applyBorder="1" applyAlignment="1">
      <alignment horizontal="left" wrapText="1"/>
    </xf>
    <xf numFmtId="0" fontId="3" fillId="3" borderId="5" xfId="0" applyFont="1" applyFill="1" applyBorder="1" applyAlignment="1">
      <alignment horizontal="center" vertical="center"/>
    </xf>
    <xf numFmtId="0" fontId="3" fillId="3" borderId="6" xfId="0" applyNumberFormat="1" applyFont="1" applyFill="1" applyBorder="1" applyAlignment="1">
      <alignment horizontal="left" vertical="top" wrapText="1"/>
    </xf>
    <xf numFmtId="3" fontId="3" fillId="3" borderId="5" xfId="0" applyNumberFormat="1" applyFont="1" applyFill="1" applyBorder="1" applyAlignment="1">
      <alignment horizontal="right" vertical="center"/>
    </xf>
    <xf numFmtId="0" fontId="3" fillId="0" borderId="5" xfId="0" applyFont="1" applyFill="1" applyBorder="1" applyAlignment="1">
      <alignment horizontal="center" vertical="center"/>
    </xf>
    <xf numFmtId="0" fontId="3" fillId="0" borderId="6" xfId="0" applyNumberFormat="1" applyFont="1" applyFill="1" applyBorder="1" applyAlignment="1">
      <alignment horizontal="left" vertical="top" wrapText="1"/>
    </xf>
    <xf numFmtId="3" fontId="3" fillId="0" borderId="5" xfId="0" applyNumberFormat="1" applyFont="1" applyFill="1" applyBorder="1" applyAlignment="1">
      <alignment horizontal="right" vertical="center"/>
    </xf>
    <xf numFmtId="0" fontId="1" fillId="0" borderId="0" xfId="0" applyFont="1" applyFill="1"/>
    <xf numFmtId="0" fontId="1" fillId="4" borderId="0" xfId="0" applyFont="1" applyFill="1"/>
    <xf numFmtId="0" fontId="3" fillId="0" borderId="5" xfId="0" applyNumberFormat="1" applyFont="1" applyBorder="1" applyAlignment="1">
      <alignment horizontal="center" vertical="center"/>
    </xf>
    <xf numFmtId="0" fontId="3" fillId="0" borderId="5" xfId="0" applyFont="1" applyBorder="1" applyAlignment="1">
      <alignment horizontal="center"/>
    </xf>
    <xf numFmtId="0" fontId="3" fillId="0" borderId="6" xfId="0" applyNumberFormat="1" applyFont="1" applyBorder="1" applyAlignment="1">
      <alignment horizontal="left" vertical="top" wrapText="1"/>
    </xf>
    <xf numFmtId="1" fontId="3" fillId="0" borderId="5" xfId="0" applyNumberFormat="1" applyFont="1" applyBorder="1" applyAlignment="1">
      <alignment horizontal="center" vertical="center"/>
    </xf>
    <xf numFmtId="0" fontId="3" fillId="0" borderId="6" xfId="0" applyNumberFormat="1" applyFont="1" applyBorder="1" applyAlignment="1">
      <alignment horizontal="left" wrapText="1"/>
    </xf>
    <xf numFmtId="49" fontId="3" fillId="3" borderId="5" xfId="0" applyNumberFormat="1" applyFont="1" applyFill="1" applyBorder="1" applyAlignment="1">
      <alignment horizontal="center" vertical="center"/>
    </xf>
    <xf numFmtId="1" fontId="3" fillId="0" borderId="5" xfId="0" applyNumberFormat="1" applyFont="1" applyBorder="1" applyAlignment="1">
      <alignment horizontal="center" vertical="center"/>
    </xf>
    <xf numFmtId="1" fontId="3" fillId="0" borderId="5" xfId="0" applyNumberFormat="1" applyFont="1" applyBorder="1" applyAlignment="1">
      <alignment horizontal="center" vertical="center"/>
    </xf>
    <xf numFmtId="1" fontId="3" fillId="0" borderId="5" xfId="0" applyNumberFormat="1" applyFont="1" applyFill="1" applyBorder="1" applyAlignment="1">
      <alignment horizontal="center" vertical="center"/>
    </xf>
    <xf numFmtId="0" fontId="3" fillId="0" borderId="5" xfId="0" applyNumberFormat="1" applyFont="1" applyBorder="1" applyAlignment="1">
      <alignment horizontal="center" vertical="center"/>
    </xf>
    <xf numFmtId="0" fontId="3" fillId="0" borderId="5" xfId="0" applyNumberFormat="1" applyFont="1" applyBorder="1" applyAlignment="1">
      <alignment horizontal="center" vertical="center"/>
    </xf>
    <xf numFmtId="1" fontId="3" fillId="0" borderId="5" xfId="0" applyNumberFormat="1" applyFont="1" applyBorder="1" applyAlignment="1">
      <alignment horizontal="center" vertical="center"/>
    </xf>
    <xf numFmtId="0" fontId="3" fillId="0" borderId="6" xfId="0" applyNumberFormat="1" applyFont="1" applyBorder="1" applyAlignment="1">
      <alignment horizontal="left" wrapText="1"/>
    </xf>
    <xf numFmtId="0" fontId="3" fillId="0" borderId="6" xfId="0" applyNumberFormat="1" applyFont="1" applyFill="1" applyBorder="1" applyAlignment="1">
      <alignment horizontal="left" vertical="top" wrapText="1"/>
    </xf>
    <xf numFmtId="0" fontId="7" fillId="0" borderId="0" xfId="0" applyFont="1"/>
    <xf numFmtId="0" fontId="11" fillId="0" borderId="8" xfId="0" applyFont="1" applyBorder="1" applyAlignment="1">
      <alignment horizontal="center"/>
    </xf>
    <xf numFmtId="0" fontId="12" fillId="0" borderId="0" xfId="0" applyFont="1" applyAlignment="1">
      <alignment horizontal="center"/>
    </xf>
    <xf numFmtId="3" fontId="7" fillId="0" borderId="5" xfId="0" applyNumberFormat="1" applyFont="1" applyBorder="1" applyAlignment="1">
      <alignment horizontal="right" vertical="center"/>
    </xf>
    <xf numFmtId="3" fontId="7" fillId="0" borderId="5" xfId="0" applyNumberFormat="1" applyFont="1" applyFill="1" applyBorder="1" applyAlignment="1">
      <alignment horizontal="right" vertical="center"/>
    </xf>
    <xf numFmtId="1" fontId="7" fillId="0" borderId="5" xfId="0" applyNumberFormat="1" applyFont="1" applyBorder="1" applyAlignment="1">
      <alignment horizontal="center" vertical="center"/>
    </xf>
    <xf numFmtId="1" fontId="7" fillId="0" borderId="5" xfId="0" applyNumberFormat="1" applyFont="1" applyFill="1" applyBorder="1" applyAlignment="1">
      <alignment horizontal="center" vertical="center"/>
    </xf>
    <xf numFmtId="0" fontId="7" fillId="0" borderId="5" xfId="0" applyFont="1" applyBorder="1" applyAlignment="1">
      <alignment horizontal="center" vertical="center"/>
    </xf>
    <xf numFmtId="0" fontId="7" fillId="0" borderId="0" xfId="0" applyNumberFormat="1" applyFont="1" applyAlignment="1">
      <alignment horizontal="left" wrapText="1"/>
    </xf>
    <xf numFmtId="0" fontId="7" fillId="0" borderId="0" xfId="0" applyFont="1" applyAlignment="1"/>
    <xf numFmtId="0" fontId="3" fillId="0" borderId="6" xfId="0" applyNumberFormat="1" applyFont="1" applyBorder="1" applyAlignment="1">
      <alignment horizontal="left" wrapText="1"/>
    </xf>
    <xf numFmtId="0" fontId="3" fillId="0" borderId="6" xfId="0" applyNumberFormat="1" applyFont="1" applyFill="1" applyBorder="1" applyAlignment="1">
      <alignment horizontal="left" vertical="top" wrapText="1"/>
    </xf>
    <xf numFmtId="0" fontId="7" fillId="0" borderId="0" xfId="0" applyNumberFormat="1" applyFont="1" applyAlignment="1">
      <alignment horizontal="left" wrapText="1"/>
    </xf>
    <xf numFmtId="3" fontId="11" fillId="0" borderId="12" xfId="0" applyNumberFormat="1" applyFont="1" applyBorder="1" applyAlignment="1">
      <alignment vertical="center"/>
    </xf>
    <xf numFmtId="3" fontId="2" fillId="0" borderId="0" xfId="0" applyNumberFormat="1" applyFont="1" applyAlignment="1">
      <alignment vertical="center"/>
    </xf>
    <xf numFmtId="3" fontId="2" fillId="0" borderId="0" xfId="0" applyNumberFormat="1" applyFont="1" applyAlignment="1">
      <alignment horizontal="left" vertical="center"/>
    </xf>
    <xf numFmtId="3" fontId="2" fillId="0" borderId="9" xfId="0" applyNumberFormat="1" applyFont="1" applyBorder="1" applyAlignment="1">
      <alignment vertical="center"/>
    </xf>
    <xf numFmtId="3" fontId="2" fillId="0" borderId="10" xfId="0" applyNumberFormat="1" applyFont="1" applyBorder="1" applyAlignment="1">
      <alignment vertical="center"/>
    </xf>
    <xf numFmtId="3" fontId="2" fillId="0" borderId="10" xfId="0" applyNumberFormat="1" applyFont="1" applyFill="1" applyBorder="1" applyAlignment="1">
      <alignment vertical="center"/>
    </xf>
    <xf numFmtId="3" fontId="2" fillId="0" borderId="11" xfId="0" applyNumberFormat="1" applyFont="1" applyBorder="1" applyAlignment="1">
      <alignment vertical="center"/>
    </xf>
    <xf numFmtId="3" fontId="12" fillId="0" borderId="8" xfId="0" applyNumberFormat="1" applyFont="1" applyBorder="1" applyAlignment="1">
      <alignment horizontal="center" vertical="center"/>
    </xf>
    <xf numFmtId="3" fontId="2" fillId="0" borderId="0" xfId="0" applyNumberFormat="1" applyFont="1" applyFill="1" applyAlignment="1">
      <alignment vertical="center"/>
    </xf>
    <xf numFmtId="3" fontId="7" fillId="0" borderId="0" xfId="0" applyNumberFormat="1" applyFont="1" applyAlignment="1">
      <alignment vertical="center"/>
    </xf>
    <xf numFmtId="3" fontId="1" fillId="0" borderId="0" xfId="0" applyNumberFormat="1" applyFont="1"/>
    <xf numFmtId="0" fontId="3" fillId="0" borderId="5" xfId="0" applyNumberFormat="1" applyFont="1" applyBorder="1" applyAlignment="1">
      <alignment horizontal="center" vertical="center"/>
    </xf>
    <xf numFmtId="0" fontId="8" fillId="0" borderId="0" xfId="0" applyNumberFormat="1" applyFont="1" applyAlignment="1">
      <alignment horizontal="center" vertical="center" wrapText="1"/>
    </xf>
    <xf numFmtId="0" fontId="3" fillId="0" borderId="0" xfId="0" applyFont="1" applyAlignment="1">
      <alignment horizontal="center"/>
    </xf>
    <xf numFmtId="0" fontId="3" fillId="0" borderId="2"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5" xfId="0" applyFont="1" applyBorder="1" applyAlignment="1">
      <alignment horizontal="center"/>
    </xf>
    <xf numFmtId="0" fontId="3" fillId="0" borderId="6" xfId="0" applyNumberFormat="1" applyFont="1" applyBorder="1" applyAlignment="1">
      <alignment horizontal="left" vertical="top" wrapText="1"/>
    </xf>
    <xf numFmtId="0" fontId="3" fillId="0" borderId="7" xfId="0" applyNumberFormat="1" applyFont="1" applyBorder="1" applyAlignment="1">
      <alignment horizontal="left" vertical="top" wrapText="1"/>
    </xf>
    <xf numFmtId="0" fontId="3" fillId="0" borderId="5" xfId="0" applyNumberFormat="1" applyFont="1" applyBorder="1" applyAlignment="1">
      <alignment horizontal="left" wrapText="1"/>
    </xf>
    <xf numFmtId="0" fontId="7" fillId="0" borderId="5" xfId="0" applyNumberFormat="1" applyFont="1" applyBorder="1" applyAlignment="1">
      <alignment horizontal="center" vertical="center"/>
    </xf>
    <xf numFmtId="0" fontId="3" fillId="0" borderId="2" xfId="0" applyFont="1" applyBorder="1" applyAlignment="1">
      <alignment horizontal="center"/>
    </xf>
    <xf numFmtId="0" fontId="5" fillId="0" borderId="0" xfId="0" applyNumberFormat="1" applyFont="1" applyAlignment="1">
      <alignment horizontal="center" vertical="center"/>
    </xf>
    <xf numFmtId="1" fontId="6" fillId="0" borderId="0" xfId="0" applyNumberFormat="1" applyFont="1" applyAlignment="1">
      <alignment horizontal="center"/>
    </xf>
    <xf numFmtId="0" fontId="1" fillId="0" borderId="0" xfId="0" applyNumberFormat="1" applyFont="1" applyAlignment="1">
      <alignment horizontal="center"/>
    </xf>
    <xf numFmtId="0" fontId="2" fillId="0" borderId="0" xfId="0" applyFont="1" applyAlignment="1">
      <alignment horizontal="center"/>
    </xf>
    <xf numFmtId="0" fontId="3" fillId="0" borderId="0" xfId="0" applyNumberFormat="1" applyFont="1" applyAlignment="1">
      <alignment horizontal="center" vertical="center" wrapText="1"/>
    </xf>
    <xf numFmtId="1" fontId="3" fillId="0" borderId="5" xfId="0" applyNumberFormat="1" applyFont="1" applyBorder="1" applyAlignment="1">
      <alignment horizontal="center" vertical="center"/>
    </xf>
    <xf numFmtId="0" fontId="7" fillId="0" borderId="2" xfId="0" applyNumberFormat="1" applyFont="1" applyBorder="1" applyAlignment="1">
      <alignment horizontal="center" vertical="center"/>
    </xf>
    <xf numFmtId="0" fontId="9" fillId="0" borderId="5" xfId="0" applyNumberFormat="1" applyFont="1" applyBorder="1" applyAlignment="1">
      <alignment horizontal="center" vertical="center"/>
    </xf>
    <xf numFmtId="0" fontId="3" fillId="0" borderId="6" xfId="0" applyNumberFormat="1" applyFont="1" applyBorder="1" applyAlignment="1">
      <alignment horizontal="left" wrapText="1"/>
    </xf>
    <xf numFmtId="0" fontId="0" fillId="0" borderId="7" xfId="0" applyBorder="1" applyAlignment="1">
      <alignment horizontal="left" wrapText="1"/>
    </xf>
    <xf numFmtId="0" fontId="3" fillId="2" borderId="6" xfId="0" applyNumberFormat="1" applyFont="1" applyFill="1" applyBorder="1" applyAlignment="1">
      <alignment horizontal="left" wrapText="1"/>
    </xf>
    <xf numFmtId="0" fontId="0" fillId="2" borderId="7" xfId="0" applyFill="1" applyBorder="1" applyAlignment="1">
      <alignment horizontal="left" wrapText="1"/>
    </xf>
    <xf numFmtId="0" fontId="3" fillId="2" borderId="5" xfId="0" applyNumberFormat="1" applyFont="1" applyFill="1" applyBorder="1" applyAlignment="1">
      <alignment horizontal="left" wrapText="1"/>
    </xf>
    <xf numFmtId="0" fontId="3" fillId="2" borderId="6" xfId="0" applyNumberFormat="1" applyFont="1" applyFill="1" applyBorder="1" applyAlignment="1">
      <alignment horizontal="left" vertical="top" wrapText="1"/>
    </xf>
    <xf numFmtId="0" fontId="3" fillId="2" borderId="7" xfId="0" applyNumberFormat="1" applyFont="1" applyFill="1" applyBorder="1" applyAlignment="1">
      <alignment horizontal="left" vertical="top" wrapText="1"/>
    </xf>
    <xf numFmtId="0" fontId="3" fillId="0" borderId="6" xfId="0" applyNumberFormat="1" applyFont="1" applyFill="1" applyBorder="1" applyAlignment="1">
      <alignment horizontal="left" wrapText="1"/>
    </xf>
    <xf numFmtId="0" fontId="0" fillId="0" borderId="7" xfId="0" applyFill="1" applyBorder="1" applyAlignment="1">
      <alignment horizontal="left" wrapText="1"/>
    </xf>
    <xf numFmtId="0" fontId="3" fillId="0" borderId="5" xfId="0" applyNumberFormat="1" applyFont="1" applyFill="1" applyBorder="1" applyAlignment="1">
      <alignment horizontal="left" wrapText="1"/>
    </xf>
    <xf numFmtId="0" fontId="3" fillId="0" borderId="6" xfId="0" applyNumberFormat="1" applyFont="1" applyFill="1" applyBorder="1" applyAlignment="1">
      <alignment horizontal="left" vertical="top" wrapText="1"/>
    </xf>
    <xf numFmtId="0" fontId="3" fillId="0" borderId="7" xfId="0" applyNumberFormat="1" applyFont="1" applyFill="1" applyBorder="1" applyAlignment="1">
      <alignment horizontal="left" vertical="top" wrapText="1"/>
    </xf>
    <xf numFmtId="0" fontId="3" fillId="0" borderId="6" xfId="0" applyNumberFormat="1" applyFont="1" applyBorder="1" applyAlignment="1">
      <alignment horizontal="left" vertical="center" wrapText="1"/>
    </xf>
    <xf numFmtId="0" fontId="3" fillId="0" borderId="18" xfId="0" applyNumberFormat="1" applyFont="1" applyBorder="1" applyAlignment="1">
      <alignment horizontal="left" vertical="center" wrapText="1"/>
    </xf>
    <xf numFmtId="0" fontId="3" fillId="0" borderId="7" xfId="0" applyNumberFormat="1" applyFont="1" applyBorder="1" applyAlignment="1">
      <alignment horizontal="left" vertical="center" wrapText="1"/>
    </xf>
    <xf numFmtId="0" fontId="7" fillId="0" borderId="6" xfId="0" applyNumberFormat="1" applyFont="1" applyBorder="1" applyAlignment="1">
      <alignment horizontal="left" vertical="center" wrapText="1"/>
    </xf>
    <xf numFmtId="0" fontId="7" fillId="0" borderId="18" xfId="0" applyNumberFormat="1" applyFont="1" applyBorder="1" applyAlignment="1">
      <alignment horizontal="left" vertical="center" wrapText="1"/>
    </xf>
    <xf numFmtId="0" fontId="7" fillId="0" borderId="7" xfId="0" applyNumberFormat="1" applyFont="1" applyBorder="1" applyAlignment="1">
      <alignment horizontal="left" vertical="center" wrapText="1"/>
    </xf>
    <xf numFmtId="0" fontId="7" fillId="0" borderId="6" xfId="0" applyFont="1" applyBorder="1" applyAlignment="1">
      <alignment horizontal="center"/>
    </xf>
    <xf numFmtId="0" fontId="7" fillId="0" borderId="18" xfId="0" applyFont="1" applyBorder="1" applyAlignment="1">
      <alignment horizontal="center"/>
    </xf>
    <xf numFmtId="0" fontId="7" fillId="0" borderId="7" xfId="0" applyFont="1" applyBorder="1" applyAlignment="1">
      <alignment horizontal="center"/>
    </xf>
    <xf numFmtId="0" fontId="7" fillId="0" borderId="0" xfId="0" applyNumberFormat="1" applyFont="1" applyAlignment="1">
      <alignment horizontal="left" wrapText="1"/>
    </xf>
    <xf numFmtId="0" fontId="10" fillId="0" borderId="2" xfId="0" applyNumberFormat="1" applyFont="1" applyBorder="1" applyAlignment="1">
      <alignment horizontal="center" vertical="top" wrapText="1"/>
    </xf>
    <xf numFmtId="0" fontId="10" fillId="0" borderId="4" xfId="0" applyNumberFormat="1" applyFont="1" applyBorder="1" applyAlignment="1">
      <alignment horizontal="center" vertical="top" wrapText="1"/>
    </xf>
    <xf numFmtId="0" fontId="10" fillId="0" borderId="1" xfId="0" applyNumberFormat="1" applyFont="1" applyBorder="1" applyAlignment="1">
      <alignment horizontal="center" vertical="top" wrapText="1"/>
    </xf>
    <xf numFmtId="0" fontId="10" fillId="0" borderId="3" xfId="0" applyNumberFormat="1" applyFont="1" applyBorder="1" applyAlignment="1">
      <alignment horizontal="center" vertical="top" wrapText="1"/>
    </xf>
    <xf numFmtId="0" fontId="3" fillId="0" borderId="16"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7" fillId="0" borderId="6" xfId="0" applyNumberFormat="1" applyFont="1" applyFill="1" applyBorder="1" applyAlignment="1">
      <alignment horizontal="left" vertical="center" wrapText="1"/>
    </xf>
    <xf numFmtId="0" fontId="7" fillId="0" borderId="18" xfId="0" applyNumberFormat="1" applyFont="1" applyFill="1" applyBorder="1" applyAlignment="1">
      <alignment horizontal="left" vertical="center" wrapText="1"/>
    </xf>
    <xf numFmtId="0" fontId="7" fillId="0" borderId="7" xfId="0" applyNumberFormat="1" applyFont="1" applyFill="1" applyBorder="1" applyAlignment="1">
      <alignment horizontal="left" vertical="center" wrapText="1"/>
    </xf>
    <xf numFmtId="1" fontId="3" fillId="0" borderId="18" xfId="0" applyNumberFormat="1" applyFont="1" applyBorder="1" applyAlignment="1">
      <alignment horizontal="center" vertical="center"/>
    </xf>
    <xf numFmtId="0" fontId="1" fillId="0" borderId="0" xfId="0" applyNumberFormat="1" applyFont="1" applyAlignment="1">
      <alignment horizontal="center" vertical="top"/>
    </xf>
    <xf numFmtId="0" fontId="1" fillId="0" borderId="1"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topLeftCell="A19" workbookViewId="0">
      <selection activeCell="I2" sqref="I2"/>
    </sheetView>
  </sheetViews>
  <sheetFormatPr defaultColWidth="9.140625" defaultRowHeight="11.25" x14ac:dyDescent="0.2"/>
  <cols>
    <col min="1" max="1" width="14.5703125" style="1" customWidth="1"/>
    <col min="2" max="2" width="14" style="1" customWidth="1"/>
    <col min="3" max="3" width="90.28515625" style="20" customWidth="1"/>
    <col min="4" max="4" width="19.85546875" style="7" customWidth="1"/>
    <col min="5" max="256" width="9.140625" style="2"/>
    <col min="257" max="257" width="14.5703125" style="2" customWidth="1"/>
    <col min="258" max="258" width="14" style="2" customWidth="1"/>
    <col min="259" max="259" width="90.28515625" style="2" customWidth="1"/>
    <col min="260" max="260" width="19.85546875" style="2" customWidth="1"/>
    <col min="261" max="512" width="9.140625" style="2"/>
    <col min="513" max="513" width="14.5703125" style="2" customWidth="1"/>
    <col min="514" max="514" width="14" style="2" customWidth="1"/>
    <col min="515" max="515" width="90.28515625" style="2" customWidth="1"/>
    <col min="516" max="516" width="19.85546875" style="2" customWidth="1"/>
    <col min="517" max="768" width="9.140625" style="2"/>
    <col min="769" max="769" width="14.5703125" style="2" customWidth="1"/>
    <col min="770" max="770" width="14" style="2" customWidth="1"/>
    <col min="771" max="771" width="90.28515625" style="2" customWidth="1"/>
    <col min="772" max="772" width="19.85546875" style="2" customWidth="1"/>
    <col min="773" max="1024" width="9.140625" style="2"/>
    <col min="1025" max="1025" width="14.5703125" style="2" customWidth="1"/>
    <col min="1026" max="1026" width="14" style="2" customWidth="1"/>
    <col min="1027" max="1027" width="90.28515625" style="2" customWidth="1"/>
    <col min="1028" max="1028" width="19.85546875" style="2" customWidth="1"/>
    <col min="1029" max="1280" width="9.140625" style="2"/>
    <col min="1281" max="1281" width="14.5703125" style="2" customWidth="1"/>
    <col min="1282" max="1282" width="14" style="2" customWidth="1"/>
    <col min="1283" max="1283" width="90.28515625" style="2" customWidth="1"/>
    <col min="1284" max="1284" width="19.85546875" style="2" customWidth="1"/>
    <col min="1285" max="1536" width="9.140625" style="2"/>
    <col min="1537" max="1537" width="14.5703125" style="2" customWidth="1"/>
    <col min="1538" max="1538" width="14" style="2" customWidth="1"/>
    <col min="1539" max="1539" width="90.28515625" style="2" customWidth="1"/>
    <col min="1540" max="1540" width="19.85546875" style="2" customWidth="1"/>
    <col min="1541" max="1792" width="9.140625" style="2"/>
    <col min="1793" max="1793" width="14.5703125" style="2" customWidth="1"/>
    <col min="1794" max="1794" width="14" style="2" customWidth="1"/>
    <col min="1795" max="1795" width="90.28515625" style="2" customWidth="1"/>
    <col min="1796" max="1796" width="19.85546875" style="2" customWidth="1"/>
    <col min="1797" max="2048" width="9.140625" style="2"/>
    <col min="2049" max="2049" width="14.5703125" style="2" customWidth="1"/>
    <col min="2050" max="2050" width="14" style="2" customWidth="1"/>
    <col min="2051" max="2051" width="90.28515625" style="2" customWidth="1"/>
    <col min="2052" max="2052" width="19.85546875" style="2" customWidth="1"/>
    <col min="2053" max="2304" width="9.140625" style="2"/>
    <col min="2305" max="2305" width="14.5703125" style="2" customWidth="1"/>
    <col min="2306" max="2306" width="14" style="2" customWidth="1"/>
    <col min="2307" max="2307" width="90.28515625" style="2" customWidth="1"/>
    <col min="2308" max="2308" width="19.85546875" style="2" customWidth="1"/>
    <col min="2309" max="2560" width="9.140625" style="2"/>
    <col min="2561" max="2561" width="14.5703125" style="2" customWidth="1"/>
    <col min="2562" max="2562" width="14" style="2" customWidth="1"/>
    <col min="2563" max="2563" width="90.28515625" style="2" customWidth="1"/>
    <col min="2564" max="2564" width="19.85546875" style="2" customWidth="1"/>
    <col min="2565" max="2816" width="9.140625" style="2"/>
    <col min="2817" max="2817" width="14.5703125" style="2" customWidth="1"/>
    <col min="2818" max="2818" width="14" style="2" customWidth="1"/>
    <col min="2819" max="2819" width="90.28515625" style="2" customWidth="1"/>
    <col min="2820" max="2820" width="19.85546875" style="2" customWidth="1"/>
    <col min="2821" max="3072" width="9.140625" style="2"/>
    <col min="3073" max="3073" width="14.5703125" style="2" customWidth="1"/>
    <col min="3074" max="3074" width="14" style="2" customWidth="1"/>
    <col min="3075" max="3075" width="90.28515625" style="2" customWidth="1"/>
    <col min="3076" max="3076" width="19.85546875" style="2" customWidth="1"/>
    <col min="3077" max="3328" width="9.140625" style="2"/>
    <col min="3329" max="3329" width="14.5703125" style="2" customWidth="1"/>
    <col min="3330" max="3330" width="14" style="2" customWidth="1"/>
    <col min="3331" max="3331" width="90.28515625" style="2" customWidth="1"/>
    <col min="3332" max="3332" width="19.85546875" style="2" customWidth="1"/>
    <col min="3333" max="3584" width="9.140625" style="2"/>
    <col min="3585" max="3585" width="14.5703125" style="2" customWidth="1"/>
    <col min="3586" max="3586" width="14" style="2" customWidth="1"/>
    <col min="3587" max="3587" width="90.28515625" style="2" customWidth="1"/>
    <col min="3588" max="3588" width="19.85546875" style="2" customWidth="1"/>
    <col min="3589" max="3840" width="9.140625" style="2"/>
    <col min="3841" max="3841" width="14.5703125" style="2" customWidth="1"/>
    <col min="3842" max="3842" width="14" style="2" customWidth="1"/>
    <col min="3843" max="3843" width="90.28515625" style="2" customWidth="1"/>
    <col min="3844" max="3844" width="19.85546875" style="2" customWidth="1"/>
    <col min="3845" max="4096" width="9.140625" style="2"/>
    <col min="4097" max="4097" width="14.5703125" style="2" customWidth="1"/>
    <col min="4098" max="4098" width="14" style="2" customWidth="1"/>
    <col min="4099" max="4099" width="90.28515625" style="2" customWidth="1"/>
    <col min="4100" max="4100" width="19.85546875" style="2" customWidth="1"/>
    <col min="4101" max="4352" width="9.140625" style="2"/>
    <col min="4353" max="4353" width="14.5703125" style="2" customWidth="1"/>
    <col min="4354" max="4354" width="14" style="2" customWidth="1"/>
    <col min="4355" max="4355" width="90.28515625" style="2" customWidth="1"/>
    <col min="4356" max="4356" width="19.85546875" style="2" customWidth="1"/>
    <col min="4357" max="4608" width="9.140625" style="2"/>
    <col min="4609" max="4609" width="14.5703125" style="2" customWidth="1"/>
    <col min="4610" max="4610" width="14" style="2" customWidth="1"/>
    <col min="4611" max="4611" width="90.28515625" style="2" customWidth="1"/>
    <col min="4612" max="4612" width="19.85546875" style="2" customWidth="1"/>
    <col min="4613" max="4864" width="9.140625" style="2"/>
    <col min="4865" max="4865" width="14.5703125" style="2" customWidth="1"/>
    <col min="4866" max="4866" width="14" style="2" customWidth="1"/>
    <col min="4867" max="4867" width="90.28515625" style="2" customWidth="1"/>
    <col min="4868" max="4868" width="19.85546875" style="2" customWidth="1"/>
    <col min="4869" max="5120" width="9.140625" style="2"/>
    <col min="5121" max="5121" width="14.5703125" style="2" customWidth="1"/>
    <col min="5122" max="5122" width="14" style="2" customWidth="1"/>
    <col min="5123" max="5123" width="90.28515625" style="2" customWidth="1"/>
    <col min="5124" max="5124" width="19.85546875" style="2" customWidth="1"/>
    <col min="5125" max="5376" width="9.140625" style="2"/>
    <col min="5377" max="5377" width="14.5703125" style="2" customWidth="1"/>
    <col min="5378" max="5378" width="14" style="2" customWidth="1"/>
    <col min="5379" max="5379" width="90.28515625" style="2" customWidth="1"/>
    <col min="5380" max="5380" width="19.85546875" style="2" customWidth="1"/>
    <col min="5381" max="5632" width="9.140625" style="2"/>
    <col min="5633" max="5633" width="14.5703125" style="2" customWidth="1"/>
    <col min="5634" max="5634" width="14" style="2" customWidth="1"/>
    <col min="5635" max="5635" width="90.28515625" style="2" customWidth="1"/>
    <col min="5636" max="5636" width="19.85546875" style="2" customWidth="1"/>
    <col min="5637" max="5888" width="9.140625" style="2"/>
    <col min="5889" max="5889" width="14.5703125" style="2" customWidth="1"/>
    <col min="5890" max="5890" width="14" style="2" customWidth="1"/>
    <col min="5891" max="5891" width="90.28515625" style="2" customWidth="1"/>
    <col min="5892" max="5892" width="19.85546875" style="2" customWidth="1"/>
    <col min="5893" max="6144" width="9.140625" style="2"/>
    <col min="6145" max="6145" width="14.5703125" style="2" customWidth="1"/>
    <col min="6146" max="6146" width="14" style="2" customWidth="1"/>
    <col min="6147" max="6147" width="90.28515625" style="2" customWidth="1"/>
    <col min="6148" max="6148" width="19.85546875" style="2" customWidth="1"/>
    <col min="6149" max="6400" width="9.140625" style="2"/>
    <col min="6401" max="6401" width="14.5703125" style="2" customWidth="1"/>
    <col min="6402" max="6402" width="14" style="2" customWidth="1"/>
    <col min="6403" max="6403" width="90.28515625" style="2" customWidth="1"/>
    <col min="6404" max="6404" width="19.85546875" style="2" customWidth="1"/>
    <col min="6405" max="6656" width="9.140625" style="2"/>
    <col min="6657" max="6657" width="14.5703125" style="2" customWidth="1"/>
    <col min="6658" max="6658" width="14" style="2" customWidth="1"/>
    <col min="6659" max="6659" width="90.28515625" style="2" customWidth="1"/>
    <col min="6660" max="6660" width="19.85546875" style="2" customWidth="1"/>
    <col min="6661" max="6912" width="9.140625" style="2"/>
    <col min="6913" max="6913" width="14.5703125" style="2" customWidth="1"/>
    <col min="6914" max="6914" width="14" style="2" customWidth="1"/>
    <col min="6915" max="6915" width="90.28515625" style="2" customWidth="1"/>
    <col min="6916" max="6916" width="19.85546875" style="2" customWidth="1"/>
    <col min="6917" max="7168" width="9.140625" style="2"/>
    <col min="7169" max="7169" width="14.5703125" style="2" customWidth="1"/>
    <col min="7170" max="7170" width="14" style="2" customWidth="1"/>
    <col min="7171" max="7171" width="90.28515625" style="2" customWidth="1"/>
    <col min="7172" max="7172" width="19.85546875" style="2" customWidth="1"/>
    <col min="7173" max="7424" width="9.140625" style="2"/>
    <col min="7425" max="7425" width="14.5703125" style="2" customWidth="1"/>
    <col min="7426" max="7426" width="14" style="2" customWidth="1"/>
    <col min="7427" max="7427" width="90.28515625" style="2" customWidth="1"/>
    <col min="7428" max="7428" width="19.85546875" style="2" customWidth="1"/>
    <col min="7429" max="7680" width="9.140625" style="2"/>
    <col min="7681" max="7681" width="14.5703125" style="2" customWidth="1"/>
    <col min="7682" max="7682" width="14" style="2" customWidth="1"/>
    <col min="7683" max="7683" width="90.28515625" style="2" customWidth="1"/>
    <col min="7684" max="7684" width="19.85546875" style="2" customWidth="1"/>
    <col min="7685" max="7936" width="9.140625" style="2"/>
    <col min="7937" max="7937" width="14.5703125" style="2" customWidth="1"/>
    <col min="7938" max="7938" width="14" style="2" customWidth="1"/>
    <col min="7939" max="7939" width="90.28515625" style="2" customWidth="1"/>
    <col min="7940" max="7940" width="19.85546875" style="2" customWidth="1"/>
    <col min="7941" max="8192" width="9.140625" style="2"/>
    <col min="8193" max="8193" width="14.5703125" style="2" customWidth="1"/>
    <col min="8194" max="8194" width="14" style="2" customWidth="1"/>
    <col min="8195" max="8195" width="90.28515625" style="2" customWidth="1"/>
    <col min="8196" max="8196" width="19.85546875" style="2" customWidth="1"/>
    <col min="8197" max="8448" width="9.140625" style="2"/>
    <col min="8449" max="8449" width="14.5703125" style="2" customWidth="1"/>
    <col min="8450" max="8450" width="14" style="2" customWidth="1"/>
    <col min="8451" max="8451" width="90.28515625" style="2" customWidth="1"/>
    <col min="8452" max="8452" width="19.85546875" style="2" customWidth="1"/>
    <col min="8453" max="8704" width="9.140625" style="2"/>
    <col min="8705" max="8705" width="14.5703125" style="2" customWidth="1"/>
    <col min="8706" max="8706" width="14" style="2" customWidth="1"/>
    <col min="8707" max="8707" width="90.28515625" style="2" customWidth="1"/>
    <col min="8708" max="8708" width="19.85546875" style="2" customWidth="1"/>
    <col min="8709" max="8960" width="9.140625" style="2"/>
    <col min="8961" max="8961" width="14.5703125" style="2" customWidth="1"/>
    <col min="8962" max="8962" width="14" style="2" customWidth="1"/>
    <col min="8963" max="8963" width="90.28515625" style="2" customWidth="1"/>
    <col min="8964" max="8964" width="19.85546875" style="2" customWidth="1"/>
    <col min="8965" max="9216" width="9.140625" style="2"/>
    <col min="9217" max="9217" width="14.5703125" style="2" customWidth="1"/>
    <col min="9218" max="9218" width="14" style="2" customWidth="1"/>
    <col min="9219" max="9219" width="90.28515625" style="2" customWidth="1"/>
    <col min="9220" max="9220" width="19.85546875" style="2" customWidth="1"/>
    <col min="9221" max="9472" width="9.140625" style="2"/>
    <col min="9473" max="9473" width="14.5703125" style="2" customWidth="1"/>
    <col min="9474" max="9474" width="14" style="2" customWidth="1"/>
    <col min="9475" max="9475" width="90.28515625" style="2" customWidth="1"/>
    <col min="9476" max="9476" width="19.85546875" style="2" customWidth="1"/>
    <col min="9477" max="9728" width="9.140625" style="2"/>
    <col min="9729" max="9729" width="14.5703125" style="2" customWidth="1"/>
    <col min="9730" max="9730" width="14" style="2" customWidth="1"/>
    <col min="9731" max="9731" width="90.28515625" style="2" customWidth="1"/>
    <col min="9732" max="9732" width="19.85546875" style="2" customWidth="1"/>
    <col min="9733" max="9984" width="9.140625" style="2"/>
    <col min="9985" max="9985" width="14.5703125" style="2" customWidth="1"/>
    <col min="9986" max="9986" width="14" style="2" customWidth="1"/>
    <col min="9987" max="9987" width="90.28515625" style="2" customWidth="1"/>
    <col min="9988" max="9988" width="19.85546875" style="2" customWidth="1"/>
    <col min="9989" max="10240" width="9.140625" style="2"/>
    <col min="10241" max="10241" width="14.5703125" style="2" customWidth="1"/>
    <col min="10242" max="10242" width="14" style="2" customWidth="1"/>
    <col min="10243" max="10243" width="90.28515625" style="2" customWidth="1"/>
    <col min="10244" max="10244" width="19.85546875" style="2" customWidth="1"/>
    <col min="10245" max="10496" width="9.140625" style="2"/>
    <col min="10497" max="10497" width="14.5703125" style="2" customWidth="1"/>
    <col min="10498" max="10498" width="14" style="2" customWidth="1"/>
    <col min="10499" max="10499" width="90.28515625" style="2" customWidth="1"/>
    <col min="10500" max="10500" width="19.85546875" style="2" customWidth="1"/>
    <col min="10501" max="10752" width="9.140625" style="2"/>
    <col min="10753" max="10753" width="14.5703125" style="2" customWidth="1"/>
    <col min="10754" max="10754" width="14" style="2" customWidth="1"/>
    <col min="10755" max="10755" width="90.28515625" style="2" customWidth="1"/>
    <col min="10756" max="10756" width="19.85546875" style="2" customWidth="1"/>
    <col min="10757" max="11008" width="9.140625" style="2"/>
    <col min="11009" max="11009" width="14.5703125" style="2" customWidth="1"/>
    <col min="11010" max="11010" width="14" style="2" customWidth="1"/>
    <col min="11011" max="11011" width="90.28515625" style="2" customWidth="1"/>
    <col min="11012" max="11012" width="19.85546875" style="2" customWidth="1"/>
    <col min="11013" max="11264" width="9.140625" style="2"/>
    <col min="11265" max="11265" width="14.5703125" style="2" customWidth="1"/>
    <col min="11266" max="11266" width="14" style="2" customWidth="1"/>
    <col min="11267" max="11267" width="90.28515625" style="2" customWidth="1"/>
    <col min="11268" max="11268" width="19.85546875" style="2" customWidth="1"/>
    <col min="11269" max="11520" width="9.140625" style="2"/>
    <col min="11521" max="11521" width="14.5703125" style="2" customWidth="1"/>
    <col min="11522" max="11522" width="14" style="2" customWidth="1"/>
    <col min="11523" max="11523" width="90.28515625" style="2" customWidth="1"/>
    <col min="11524" max="11524" width="19.85546875" style="2" customWidth="1"/>
    <col min="11525" max="11776" width="9.140625" style="2"/>
    <col min="11777" max="11777" width="14.5703125" style="2" customWidth="1"/>
    <col min="11778" max="11778" width="14" style="2" customWidth="1"/>
    <col min="11779" max="11779" width="90.28515625" style="2" customWidth="1"/>
    <col min="11780" max="11780" width="19.85546875" style="2" customWidth="1"/>
    <col min="11781" max="12032" width="9.140625" style="2"/>
    <col min="12033" max="12033" width="14.5703125" style="2" customWidth="1"/>
    <col min="12034" max="12034" width="14" style="2" customWidth="1"/>
    <col min="12035" max="12035" width="90.28515625" style="2" customWidth="1"/>
    <col min="12036" max="12036" width="19.85546875" style="2" customWidth="1"/>
    <col min="12037" max="12288" width="9.140625" style="2"/>
    <col min="12289" max="12289" width="14.5703125" style="2" customWidth="1"/>
    <col min="12290" max="12290" width="14" style="2" customWidth="1"/>
    <col min="12291" max="12291" width="90.28515625" style="2" customWidth="1"/>
    <col min="12292" max="12292" width="19.85546875" style="2" customWidth="1"/>
    <col min="12293" max="12544" width="9.140625" style="2"/>
    <col min="12545" max="12545" width="14.5703125" style="2" customWidth="1"/>
    <col min="12546" max="12546" width="14" style="2" customWidth="1"/>
    <col min="12547" max="12547" width="90.28515625" style="2" customWidth="1"/>
    <col min="12548" max="12548" width="19.85546875" style="2" customWidth="1"/>
    <col min="12549" max="12800" width="9.140625" style="2"/>
    <col min="12801" max="12801" width="14.5703125" style="2" customWidth="1"/>
    <col min="12802" max="12802" width="14" style="2" customWidth="1"/>
    <col min="12803" max="12803" width="90.28515625" style="2" customWidth="1"/>
    <col min="12804" max="12804" width="19.85546875" style="2" customWidth="1"/>
    <col min="12805" max="13056" width="9.140625" style="2"/>
    <col min="13057" max="13057" width="14.5703125" style="2" customWidth="1"/>
    <col min="13058" max="13058" width="14" style="2" customWidth="1"/>
    <col min="13059" max="13059" width="90.28515625" style="2" customWidth="1"/>
    <col min="13060" max="13060" width="19.85546875" style="2" customWidth="1"/>
    <col min="13061" max="13312" width="9.140625" style="2"/>
    <col min="13313" max="13313" width="14.5703125" style="2" customWidth="1"/>
    <col min="13314" max="13314" width="14" style="2" customWidth="1"/>
    <col min="13315" max="13315" width="90.28515625" style="2" customWidth="1"/>
    <col min="13316" max="13316" width="19.85546875" style="2" customWidth="1"/>
    <col min="13317" max="13568" width="9.140625" style="2"/>
    <col min="13569" max="13569" width="14.5703125" style="2" customWidth="1"/>
    <col min="13570" max="13570" width="14" style="2" customWidth="1"/>
    <col min="13571" max="13571" width="90.28515625" style="2" customWidth="1"/>
    <col min="13572" max="13572" width="19.85546875" style="2" customWidth="1"/>
    <col min="13573" max="13824" width="9.140625" style="2"/>
    <col min="13825" max="13825" width="14.5703125" style="2" customWidth="1"/>
    <col min="13826" max="13826" width="14" style="2" customWidth="1"/>
    <col min="13827" max="13827" width="90.28515625" style="2" customWidth="1"/>
    <col min="13828" max="13828" width="19.85546875" style="2" customWidth="1"/>
    <col min="13829" max="14080" width="9.140625" style="2"/>
    <col min="14081" max="14081" width="14.5703125" style="2" customWidth="1"/>
    <col min="14082" max="14082" width="14" style="2" customWidth="1"/>
    <col min="14083" max="14083" width="90.28515625" style="2" customWidth="1"/>
    <col min="14084" max="14084" width="19.85546875" style="2" customWidth="1"/>
    <col min="14085" max="14336" width="9.140625" style="2"/>
    <col min="14337" max="14337" width="14.5703125" style="2" customWidth="1"/>
    <col min="14338" max="14338" width="14" style="2" customWidth="1"/>
    <col min="14339" max="14339" width="90.28515625" style="2" customWidth="1"/>
    <col min="14340" max="14340" width="19.85546875" style="2" customWidth="1"/>
    <col min="14341" max="14592" width="9.140625" style="2"/>
    <col min="14593" max="14593" width="14.5703125" style="2" customWidth="1"/>
    <col min="14594" max="14594" width="14" style="2" customWidth="1"/>
    <col min="14595" max="14595" width="90.28515625" style="2" customWidth="1"/>
    <col min="14596" max="14596" width="19.85546875" style="2" customWidth="1"/>
    <col min="14597" max="14848" width="9.140625" style="2"/>
    <col min="14849" max="14849" width="14.5703125" style="2" customWidth="1"/>
    <col min="14850" max="14850" width="14" style="2" customWidth="1"/>
    <col min="14851" max="14851" width="90.28515625" style="2" customWidth="1"/>
    <col min="14852" max="14852" width="19.85546875" style="2" customWidth="1"/>
    <col min="14853" max="15104" width="9.140625" style="2"/>
    <col min="15105" max="15105" width="14.5703125" style="2" customWidth="1"/>
    <col min="15106" max="15106" width="14" style="2" customWidth="1"/>
    <col min="15107" max="15107" width="90.28515625" style="2" customWidth="1"/>
    <col min="15108" max="15108" width="19.85546875" style="2" customWidth="1"/>
    <col min="15109" max="15360" width="9.140625" style="2"/>
    <col min="15361" max="15361" width="14.5703125" style="2" customWidth="1"/>
    <col min="15362" max="15362" width="14" style="2" customWidth="1"/>
    <col min="15363" max="15363" width="90.28515625" style="2" customWidth="1"/>
    <col min="15364" max="15364" width="19.85546875" style="2" customWidth="1"/>
    <col min="15365" max="15616" width="9.140625" style="2"/>
    <col min="15617" max="15617" width="14.5703125" style="2" customWidth="1"/>
    <col min="15618" max="15618" width="14" style="2" customWidth="1"/>
    <col min="15619" max="15619" width="90.28515625" style="2" customWidth="1"/>
    <col min="15620" max="15620" width="19.85546875" style="2" customWidth="1"/>
    <col min="15621" max="15872" width="9.140625" style="2"/>
    <col min="15873" max="15873" width="14.5703125" style="2" customWidth="1"/>
    <col min="15874" max="15874" width="14" style="2" customWidth="1"/>
    <col min="15875" max="15875" width="90.28515625" style="2" customWidth="1"/>
    <col min="15876" max="15876" width="19.85546875" style="2" customWidth="1"/>
    <col min="15877" max="16128" width="9.140625" style="2"/>
    <col min="16129" max="16129" width="14.5703125" style="2" customWidth="1"/>
    <col min="16130" max="16130" width="14" style="2" customWidth="1"/>
    <col min="16131" max="16131" width="90.28515625" style="2" customWidth="1"/>
    <col min="16132" max="16132" width="19.85546875" style="2" customWidth="1"/>
    <col min="16133" max="16384" width="9.140625" style="2"/>
  </cols>
  <sheetData>
    <row r="1" spans="1:5" ht="21" customHeight="1" x14ac:dyDescent="0.2">
      <c r="C1" s="2"/>
      <c r="D1" s="3" t="s">
        <v>0</v>
      </c>
    </row>
    <row r="2" spans="1:5" ht="112.5" customHeight="1" x14ac:dyDescent="0.2">
      <c r="C2" s="2"/>
      <c r="D2" s="4" t="s">
        <v>1</v>
      </c>
    </row>
    <row r="3" spans="1:5" ht="21" customHeight="1" x14ac:dyDescent="0.2">
      <c r="C3" s="2"/>
      <c r="D3" s="5" t="s">
        <v>2</v>
      </c>
      <c r="E3" s="6"/>
    </row>
    <row r="4" spans="1:5" ht="11.25" hidden="1" customHeight="1" x14ac:dyDescent="0.2">
      <c r="C4" s="2"/>
    </row>
    <row r="5" spans="1:5" ht="11.25" hidden="1" customHeight="1" x14ac:dyDescent="0.2">
      <c r="C5" s="2"/>
      <c r="D5" s="8"/>
    </row>
    <row r="6" spans="1:5" ht="11.25" hidden="1" customHeight="1" x14ac:dyDescent="0.2">
      <c r="C6" s="2"/>
      <c r="D6" s="8"/>
    </row>
    <row r="7" spans="1:5" s="10" customFormat="1" ht="4.5" customHeight="1" x14ac:dyDescent="0.15">
      <c r="A7" s="9"/>
      <c r="B7" s="9"/>
      <c r="D7" s="11"/>
    </row>
    <row r="8" spans="1:5" ht="21" customHeight="1" x14ac:dyDescent="0.2">
      <c r="A8" s="91" t="s">
        <v>3</v>
      </c>
      <c r="B8" s="91"/>
      <c r="C8" s="91"/>
      <c r="D8" s="91"/>
    </row>
    <row r="9" spans="1:5" ht="6" customHeight="1" x14ac:dyDescent="0.2">
      <c r="C9" s="2"/>
      <c r="D9" s="8"/>
    </row>
    <row r="10" spans="1:5" ht="12.75" customHeight="1" x14ac:dyDescent="0.2">
      <c r="B10" s="92">
        <v>26000000000</v>
      </c>
      <c r="C10" s="92"/>
      <c r="D10" s="92"/>
    </row>
    <row r="11" spans="1:5" ht="11.25" customHeight="1" x14ac:dyDescent="0.2">
      <c r="B11" s="93" t="s">
        <v>4</v>
      </c>
      <c r="C11" s="93"/>
      <c r="D11" s="93"/>
    </row>
    <row r="12" spans="1:5" ht="3" customHeight="1" x14ac:dyDescent="0.2">
      <c r="C12" s="2"/>
      <c r="D12" s="8"/>
    </row>
    <row r="13" spans="1:5" ht="15.75" customHeight="1" x14ac:dyDescent="0.25">
      <c r="A13" s="94" t="s">
        <v>5</v>
      </c>
      <c r="B13" s="94"/>
      <c r="C13" s="94"/>
      <c r="D13" s="8"/>
    </row>
    <row r="14" spans="1:5" ht="12.75" customHeight="1" x14ac:dyDescent="0.2">
      <c r="C14" s="2"/>
      <c r="D14" s="12" t="s">
        <v>6</v>
      </c>
    </row>
    <row r="15" spans="1:5" ht="16.350000000000001" customHeight="1" x14ac:dyDescent="0.2">
      <c r="A15" s="83" t="s">
        <v>7</v>
      </c>
      <c r="B15" s="81" t="s">
        <v>8</v>
      </c>
      <c r="C15" s="81"/>
      <c r="D15" s="83" t="s">
        <v>9</v>
      </c>
    </row>
    <row r="16" spans="1:5" ht="15.95" customHeight="1" x14ac:dyDescent="0.2">
      <c r="A16" s="84"/>
      <c r="B16" s="82"/>
      <c r="C16" s="95"/>
      <c r="D16" s="84"/>
    </row>
    <row r="17" spans="1:4" ht="11.25" customHeight="1" x14ac:dyDescent="0.2">
      <c r="A17" s="13">
        <v>1</v>
      </c>
      <c r="B17" s="96">
        <v>2</v>
      </c>
      <c r="C17" s="96"/>
      <c r="D17" s="13">
        <v>3</v>
      </c>
    </row>
    <row r="18" spans="1:4" ht="12.75" customHeight="1" x14ac:dyDescent="0.2">
      <c r="A18" s="97" t="s">
        <v>10</v>
      </c>
      <c r="B18" s="97"/>
      <c r="C18" s="97"/>
      <c r="D18" s="97"/>
    </row>
    <row r="19" spans="1:4" ht="27.75" customHeight="1" x14ac:dyDescent="0.2">
      <c r="A19" s="13">
        <v>41021000</v>
      </c>
      <c r="B19" s="86" t="s">
        <v>11</v>
      </c>
      <c r="C19" s="87"/>
      <c r="D19" s="15">
        <v>52543000</v>
      </c>
    </row>
    <row r="20" spans="1:4" ht="12.75" customHeight="1" x14ac:dyDescent="0.2">
      <c r="A20" s="13">
        <v>99000000000</v>
      </c>
      <c r="B20" s="88" t="s">
        <v>12</v>
      </c>
      <c r="C20" s="88"/>
      <c r="D20" s="15">
        <v>52543000</v>
      </c>
    </row>
    <row r="21" spans="1:4" ht="23.25" customHeight="1" x14ac:dyDescent="0.2">
      <c r="A21" s="13">
        <v>41033000</v>
      </c>
      <c r="B21" s="86" t="s">
        <v>13</v>
      </c>
      <c r="C21" s="87"/>
      <c r="D21" s="15">
        <v>233242400</v>
      </c>
    </row>
    <row r="22" spans="1:4" ht="12.75" customHeight="1" x14ac:dyDescent="0.2">
      <c r="A22" s="13">
        <v>99000000000</v>
      </c>
      <c r="B22" s="88" t="s">
        <v>12</v>
      </c>
      <c r="C22" s="88"/>
      <c r="D22" s="15">
        <v>233242400</v>
      </c>
    </row>
    <row r="23" spans="1:4" ht="12.75" customHeight="1" x14ac:dyDescent="0.2">
      <c r="A23" s="13">
        <v>41033900</v>
      </c>
      <c r="B23" s="86" t="s">
        <v>14</v>
      </c>
      <c r="C23" s="87"/>
      <c r="D23" s="15">
        <v>5407135900</v>
      </c>
    </row>
    <row r="24" spans="1:4" ht="12.75" customHeight="1" x14ac:dyDescent="0.2">
      <c r="A24" s="13">
        <v>99000000000</v>
      </c>
      <c r="B24" s="88" t="s">
        <v>12</v>
      </c>
      <c r="C24" s="88"/>
      <c r="D24" s="15">
        <v>5407135900</v>
      </c>
    </row>
    <row r="25" spans="1:4" ht="44.25" customHeight="1" x14ac:dyDescent="0.2">
      <c r="A25" s="13">
        <v>41034400</v>
      </c>
      <c r="B25" s="86" t="s">
        <v>15</v>
      </c>
      <c r="C25" s="87"/>
      <c r="D25" s="15">
        <v>15806900</v>
      </c>
    </row>
    <row r="26" spans="1:4" ht="12.75" customHeight="1" x14ac:dyDescent="0.2">
      <c r="A26" s="13">
        <v>99000000000</v>
      </c>
      <c r="B26" s="88" t="s">
        <v>12</v>
      </c>
      <c r="C26" s="88"/>
      <c r="D26" s="15">
        <v>15806900</v>
      </c>
    </row>
    <row r="27" spans="1:4" ht="30" customHeight="1" x14ac:dyDescent="0.2">
      <c r="A27" s="13">
        <v>41035400</v>
      </c>
      <c r="B27" s="86" t="s">
        <v>16</v>
      </c>
      <c r="C27" s="87"/>
      <c r="D27" s="15">
        <v>26840500</v>
      </c>
    </row>
    <row r="28" spans="1:4" ht="12.75" customHeight="1" x14ac:dyDescent="0.2">
      <c r="A28" s="13">
        <v>99000000000</v>
      </c>
      <c r="B28" s="88" t="s">
        <v>12</v>
      </c>
      <c r="C28" s="88"/>
      <c r="D28" s="15">
        <v>26840500</v>
      </c>
    </row>
    <row r="29" spans="1:4" ht="12.75" customHeight="1" x14ac:dyDescent="0.2">
      <c r="A29" s="89" t="s">
        <v>17</v>
      </c>
      <c r="B29" s="89"/>
      <c r="C29" s="89"/>
      <c r="D29" s="89"/>
    </row>
    <row r="30" spans="1:4" ht="34.5" customHeight="1" x14ac:dyDescent="0.2">
      <c r="A30" s="13">
        <v>41037300</v>
      </c>
      <c r="B30" s="86" t="s">
        <v>18</v>
      </c>
      <c r="C30" s="87"/>
      <c r="D30" s="15">
        <v>1810115100</v>
      </c>
    </row>
    <row r="31" spans="1:4" ht="12.75" customHeight="1" x14ac:dyDescent="0.2">
      <c r="A31" s="13">
        <v>99000000000</v>
      </c>
      <c r="B31" s="88" t="s">
        <v>12</v>
      </c>
      <c r="C31" s="88"/>
      <c r="D31" s="15">
        <v>1810115100</v>
      </c>
    </row>
    <row r="32" spans="1:4" s="10" customFormat="1" ht="15.75" customHeight="1" x14ac:dyDescent="0.2">
      <c r="A32" s="16" t="s">
        <v>19</v>
      </c>
      <c r="B32" s="90" t="s">
        <v>20</v>
      </c>
      <c r="C32" s="90"/>
      <c r="D32" s="15">
        <v>7545683800</v>
      </c>
    </row>
    <row r="33" spans="1:4" ht="15.75" customHeight="1" x14ac:dyDescent="0.2">
      <c r="A33" s="16" t="s">
        <v>19</v>
      </c>
      <c r="B33" s="90" t="s">
        <v>21</v>
      </c>
      <c r="C33" s="90"/>
      <c r="D33" s="15">
        <v>5735568700</v>
      </c>
    </row>
    <row r="34" spans="1:4" ht="15.75" customHeight="1" x14ac:dyDescent="0.2">
      <c r="A34" s="16" t="s">
        <v>19</v>
      </c>
      <c r="B34" s="85" t="s">
        <v>22</v>
      </c>
      <c r="C34" s="85"/>
      <c r="D34" s="15">
        <v>1810115100</v>
      </c>
    </row>
    <row r="35" spans="1:4" ht="6" customHeight="1" x14ac:dyDescent="0.2">
      <c r="A35" s="17"/>
      <c r="B35" s="17"/>
      <c r="C35" s="18"/>
      <c r="D35" s="19"/>
    </row>
    <row r="36" spans="1:4" ht="15.75" customHeight="1" x14ac:dyDescent="0.2">
      <c r="A36" s="80" t="s">
        <v>23</v>
      </c>
      <c r="B36" s="80"/>
      <c r="C36" s="80"/>
      <c r="D36" s="19"/>
    </row>
    <row r="37" spans="1:4" ht="11.25" hidden="1" customHeight="1" x14ac:dyDescent="0.2">
      <c r="A37" s="17"/>
      <c r="B37" s="17"/>
      <c r="C37" s="18"/>
      <c r="D37" s="19"/>
    </row>
    <row r="38" spans="1:4" ht="12.75" customHeight="1" x14ac:dyDescent="0.2">
      <c r="A38" s="17"/>
      <c r="B38" s="17"/>
      <c r="C38" s="18"/>
      <c r="D38" s="12" t="s">
        <v>6</v>
      </c>
    </row>
    <row r="39" spans="1:4" s="20" customFormat="1" ht="47.25" customHeight="1" x14ac:dyDescent="0.2">
      <c r="A39" s="81" t="s">
        <v>24</v>
      </c>
      <c r="B39" s="83" t="s">
        <v>25</v>
      </c>
      <c r="C39" s="83" t="s">
        <v>26</v>
      </c>
      <c r="D39" s="83" t="s">
        <v>9</v>
      </c>
    </row>
    <row r="40" spans="1:4" s="20" customFormat="1" ht="35.25" customHeight="1" x14ac:dyDescent="0.2">
      <c r="A40" s="82"/>
      <c r="B40" s="84"/>
      <c r="C40" s="84"/>
      <c r="D40" s="84"/>
    </row>
    <row r="41" spans="1:4" ht="11.25" customHeight="1" x14ac:dyDescent="0.2">
      <c r="A41" s="13">
        <v>1</v>
      </c>
      <c r="B41" s="13">
        <v>2</v>
      </c>
      <c r="C41" s="13">
        <v>3</v>
      </c>
      <c r="D41" s="13">
        <v>4</v>
      </c>
    </row>
    <row r="42" spans="1:4" ht="12.75" customHeight="1" x14ac:dyDescent="0.2">
      <c r="A42" s="16"/>
      <c r="B42" s="78" t="s">
        <v>10</v>
      </c>
      <c r="C42" s="78"/>
      <c r="D42" s="78"/>
    </row>
    <row r="43" spans="1:4" ht="42.75" customHeight="1" x14ac:dyDescent="0.2">
      <c r="A43" s="21" t="s">
        <v>27</v>
      </c>
      <c r="B43" s="21" t="s">
        <v>28</v>
      </c>
      <c r="C43" s="22" t="s">
        <v>29</v>
      </c>
      <c r="D43" s="15">
        <v>36161090</v>
      </c>
    </row>
    <row r="44" spans="1:4" ht="12.75" customHeight="1" x14ac:dyDescent="0.2">
      <c r="A44" s="13">
        <v>99000000000</v>
      </c>
      <c r="B44" s="21" t="s">
        <v>28</v>
      </c>
      <c r="C44" s="23" t="s">
        <v>12</v>
      </c>
      <c r="D44" s="15">
        <v>36161090</v>
      </c>
    </row>
    <row r="45" spans="1:4" ht="69" customHeight="1" x14ac:dyDescent="0.2">
      <c r="A45" s="21" t="s">
        <v>27</v>
      </c>
      <c r="B45" s="21" t="s">
        <v>28</v>
      </c>
      <c r="C45" s="22" t="s">
        <v>30</v>
      </c>
      <c r="D45" s="15">
        <v>2921540</v>
      </c>
    </row>
    <row r="46" spans="1:4" ht="12.75" customHeight="1" x14ac:dyDescent="0.2">
      <c r="A46" s="13">
        <v>99000000000</v>
      </c>
      <c r="B46" s="21" t="s">
        <v>28</v>
      </c>
      <c r="C46" s="23" t="s">
        <v>12</v>
      </c>
      <c r="D46" s="15">
        <v>2921540</v>
      </c>
    </row>
    <row r="47" spans="1:4" ht="57" customHeight="1" x14ac:dyDescent="0.2">
      <c r="A47" s="21" t="s">
        <v>27</v>
      </c>
      <c r="B47" s="21" t="s">
        <v>28</v>
      </c>
      <c r="C47" s="22" t="s">
        <v>31</v>
      </c>
      <c r="D47" s="15">
        <v>6940000</v>
      </c>
    </row>
    <row r="48" spans="1:4" ht="12.75" customHeight="1" x14ac:dyDescent="0.2">
      <c r="A48" s="13">
        <v>99000000000</v>
      </c>
      <c r="B48" s="21" t="s">
        <v>28</v>
      </c>
      <c r="C48" s="23" t="s">
        <v>12</v>
      </c>
      <c r="D48" s="15">
        <v>6940000</v>
      </c>
    </row>
    <row r="49" spans="1:4" ht="33" customHeight="1" x14ac:dyDescent="0.2">
      <c r="A49" s="21" t="s">
        <v>32</v>
      </c>
      <c r="B49" s="21" t="s">
        <v>28</v>
      </c>
      <c r="C49" s="22" t="s">
        <v>33</v>
      </c>
      <c r="D49" s="15">
        <v>7000000</v>
      </c>
    </row>
    <row r="50" spans="1:4" ht="12.75" customHeight="1" x14ac:dyDescent="0.2">
      <c r="A50" s="13">
        <v>99000000000</v>
      </c>
      <c r="B50" s="21" t="s">
        <v>28</v>
      </c>
      <c r="C50" s="23" t="s">
        <v>12</v>
      </c>
      <c r="D50" s="15">
        <v>7000000</v>
      </c>
    </row>
    <row r="51" spans="1:4" ht="12.75" customHeight="1" x14ac:dyDescent="0.2">
      <c r="A51" s="78" t="s">
        <v>17</v>
      </c>
      <c r="B51" s="78"/>
      <c r="C51" s="78"/>
      <c r="D51" s="78"/>
    </row>
    <row r="52" spans="1:4" ht="44.25" customHeight="1" x14ac:dyDescent="0.2">
      <c r="A52" s="21" t="s">
        <v>27</v>
      </c>
      <c r="B52" s="21" t="s">
        <v>28</v>
      </c>
      <c r="C52" s="22" t="s">
        <v>29</v>
      </c>
      <c r="D52" s="15">
        <v>50552720</v>
      </c>
    </row>
    <row r="53" spans="1:4" ht="12.75" customHeight="1" x14ac:dyDescent="0.2">
      <c r="A53" s="13">
        <v>99000000000</v>
      </c>
      <c r="B53" s="21" t="s">
        <v>28</v>
      </c>
      <c r="C53" s="23" t="s">
        <v>12</v>
      </c>
      <c r="D53" s="15">
        <v>50552720</v>
      </c>
    </row>
    <row r="54" spans="1:4" ht="71.25" customHeight="1" x14ac:dyDescent="0.2">
      <c r="A54" s="21" t="s">
        <v>27</v>
      </c>
      <c r="B54" s="21" t="s">
        <v>28</v>
      </c>
      <c r="C54" s="22" t="s">
        <v>30</v>
      </c>
      <c r="D54" s="15">
        <v>68660</v>
      </c>
    </row>
    <row r="55" spans="1:4" ht="12.75" customHeight="1" x14ac:dyDescent="0.2">
      <c r="A55" s="13">
        <v>99000000000</v>
      </c>
      <c r="B55" s="21" t="s">
        <v>28</v>
      </c>
      <c r="C55" s="23" t="s">
        <v>12</v>
      </c>
      <c r="D55" s="15">
        <v>68660</v>
      </c>
    </row>
    <row r="56" spans="1:4" ht="55.5" customHeight="1" x14ac:dyDescent="0.2">
      <c r="A56" s="21" t="s">
        <v>27</v>
      </c>
      <c r="B56" s="21" t="s">
        <v>28</v>
      </c>
      <c r="C56" s="22" t="s">
        <v>31</v>
      </c>
      <c r="D56" s="15">
        <v>27000000</v>
      </c>
    </row>
    <row r="57" spans="1:4" ht="12.75" customHeight="1" x14ac:dyDescent="0.2">
      <c r="A57" s="13">
        <v>99000000000</v>
      </c>
      <c r="B57" s="21" t="s">
        <v>28</v>
      </c>
      <c r="C57" s="23" t="s">
        <v>12</v>
      </c>
      <c r="D57" s="15">
        <v>27000000</v>
      </c>
    </row>
    <row r="58" spans="1:4" s="10" customFormat="1" ht="15.75" customHeight="1" x14ac:dyDescent="0.2">
      <c r="A58" s="16" t="s">
        <v>19</v>
      </c>
      <c r="B58" s="16" t="s">
        <v>19</v>
      </c>
      <c r="C58" s="24" t="s">
        <v>20</v>
      </c>
      <c r="D58" s="15">
        <v>130644010</v>
      </c>
    </row>
    <row r="59" spans="1:4" ht="15.75" customHeight="1" x14ac:dyDescent="0.2">
      <c r="A59" s="16" t="s">
        <v>19</v>
      </c>
      <c r="B59" s="16" t="s">
        <v>19</v>
      </c>
      <c r="C59" s="24" t="s">
        <v>21</v>
      </c>
      <c r="D59" s="15">
        <v>53022630</v>
      </c>
    </row>
    <row r="60" spans="1:4" ht="15.75" customHeight="1" x14ac:dyDescent="0.2">
      <c r="A60" s="16" t="s">
        <v>19</v>
      </c>
      <c r="B60" s="16" t="s">
        <v>19</v>
      </c>
      <c r="C60" s="24" t="s">
        <v>22</v>
      </c>
      <c r="D60" s="15">
        <v>77621380</v>
      </c>
    </row>
    <row r="62" spans="1:4" ht="11.25" customHeight="1" x14ac:dyDescent="0.2">
      <c r="C62" s="2"/>
      <c r="D62" s="8"/>
    </row>
    <row r="63" spans="1:4" ht="12" customHeight="1" x14ac:dyDescent="0.2">
      <c r="A63" s="79" t="s">
        <v>34</v>
      </c>
      <c r="B63" s="79"/>
      <c r="C63" s="25" t="s">
        <v>35</v>
      </c>
      <c r="D63" s="8"/>
    </row>
    <row r="64" spans="1:4" ht="11.25" customHeight="1" x14ac:dyDescent="0.2">
      <c r="C64" s="2"/>
      <c r="D64" s="8"/>
    </row>
  </sheetData>
  <mergeCells count="33">
    <mergeCell ref="B22:C22"/>
    <mergeCell ref="A8:D8"/>
    <mergeCell ref="B10:D10"/>
    <mergeCell ref="B11:D11"/>
    <mergeCell ref="A13:C13"/>
    <mergeCell ref="A15:A16"/>
    <mergeCell ref="B15:C16"/>
    <mergeCell ref="D15:D16"/>
    <mergeCell ref="B17:C17"/>
    <mergeCell ref="A18:D18"/>
    <mergeCell ref="B19:C19"/>
    <mergeCell ref="B20:C20"/>
    <mergeCell ref="B21:C21"/>
    <mergeCell ref="B34:C34"/>
    <mergeCell ref="B23:C23"/>
    <mergeCell ref="B24:C24"/>
    <mergeCell ref="B25:C25"/>
    <mergeCell ref="B26:C26"/>
    <mergeCell ref="B27:C27"/>
    <mergeCell ref="B28:C28"/>
    <mergeCell ref="A29:D29"/>
    <mergeCell ref="B30:C30"/>
    <mergeCell ref="B31:C31"/>
    <mergeCell ref="B32:C32"/>
    <mergeCell ref="B33:C33"/>
    <mergeCell ref="A51:D51"/>
    <mergeCell ref="A63:B63"/>
    <mergeCell ref="A36:C36"/>
    <mergeCell ref="A39:A40"/>
    <mergeCell ref="B39:B40"/>
    <mergeCell ref="C39:C40"/>
    <mergeCell ref="D39:D40"/>
    <mergeCell ref="B42:D4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topLeftCell="A55" workbookViewId="0">
      <selection activeCell="C78" sqref="C78"/>
    </sheetView>
  </sheetViews>
  <sheetFormatPr defaultColWidth="9.140625" defaultRowHeight="11.25" x14ac:dyDescent="0.2"/>
  <cols>
    <col min="1" max="1" width="14.5703125" style="1" customWidth="1"/>
    <col min="2" max="2" width="14" style="1" customWidth="1"/>
    <col min="3" max="3" width="90.28515625" style="20" customWidth="1"/>
    <col min="4" max="4" width="19.85546875" style="7" customWidth="1"/>
    <col min="5" max="256" width="9.140625" style="2"/>
    <col min="257" max="257" width="14.5703125" style="2" customWidth="1"/>
    <col min="258" max="258" width="14" style="2" customWidth="1"/>
    <col min="259" max="259" width="90.28515625" style="2" customWidth="1"/>
    <col min="260" max="260" width="19.85546875" style="2" customWidth="1"/>
    <col min="261" max="512" width="9.140625" style="2"/>
    <col min="513" max="513" width="14.5703125" style="2" customWidth="1"/>
    <col min="514" max="514" width="14" style="2" customWidth="1"/>
    <col min="515" max="515" width="90.28515625" style="2" customWidth="1"/>
    <col min="516" max="516" width="19.85546875" style="2" customWidth="1"/>
    <col min="517" max="768" width="9.140625" style="2"/>
    <col min="769" max="769" width="14.5703125" style="2" customWidth="1"/>
    <col min="770" max="770" width="14" style="2" customWidth="1"/>
    <col min="771" max="771" width="90.28515625" style="2" customWidth="1"/>
    <col min="772" max="772" width="19.85546875" style="2" customWidth="1"/>
    <col min="773" max="1024" width="9.140625" style="2"/>
    <col min="1025" max="1025" width="14.5703125" style="2" customWidth="1"/>
    <col min="1026" max="1026" width="14" style="2" customWidth="1"/>
    <col min="1027" max="1027" width="90.28515625" style="2" customWidth="1"/>
    <col min="1028" max="1028" width="19.85546875" style="2" customWidth="1"/>
    <col min="1029" max="1280" width="9.140625" style="2"/>
    <col min="1281" max="1281" width="14.5703125" style="2" customWidth="1"/>
    <col min="1282" max="1282" width="14" style="2" customWidth="1"/>
    <col min="1283" max="1283" width="90.28515625" style="2" customWidth="1"/>
    <col min="1284" max="1284" width="19.85546875" style="2" customWidth="1"/>
    <col min="1285" max="1536" width="9.140625" style="2"/>
    <col min="1537" max="1537" width="14.5703125" style="2" customWidth="1"/>
    <col min="1538" max="1538" width="14" style="2" customWidth="1"/>
    <col min="1539" max="1539" width="90.28515625" style="2" customWidth="1"/>
    <col min="1540" max="1540" width="19.85546875" style="2" customWidth="1"/>
    <col min="1541" max="1792" width="9.140625" style="2"/>
    <col min="1793" max="1793" width="14.5703125" style="2" customWidth="1"/>
    <col min="1794" max="1794" width="14" style="2" customWidth="1"/>
    <col min="1795" max="1795" width="90.28515625" style="2" customWidth="1"/>
    <col min="1796" max="1796" width="19.85546875" style="2" customWidth="1"/>
    <col min="1797" max="2048" width="9.140625" style="2"/>
    <col min="2049" max="2049" width="14.5703125" style="2" customWidth="1"/>
    <col min="2050" max="2050" width="14" style="2" customWidth="1"/>
    <col min="2051" max="2051" width="90.28515625" style="2" customWidth="1"/>
    <col min="2052" max="2052" width="19.85546875" style="2" customWidth="1"/>
    <col min="2053" max="2304" width="9.140625" style="2"/>
    <col min="2305" max="2305" width="14.5703125" style="2" customWidth="1"/>
    <col min="2306" max="2306" width="14" style="2" customWidth="1"/>
    <col min="2307" max="2307" width="90.28515625" style="2" customWidth="1"/>
    <col min="2308" max="2308" width="19.85546875" style="2" customWidth="1"/>
    <col min="2309" max="2560" width="9.140625" style="2"/>
    <col min="2561" max="2561" width="14.5703125" style="2" customWidth="1"/>
    <col min="2562" max="2562" width="14" style="2" customWidth="1"/>
    <col min="2563" max="2563" width="90.28515625" style="2" customWidth="1"/>
    <col min="2564" max="2564" width="19.85546875" style="2" customWidth="1"/>
    <col min="2565" max="2816" width="9.140625" style="2"/>
    <col min="2817" max="2817" width="14.5703125" style="2" customWidth="1"/>
    <col min="2818" max="2818" width="14" style="2" customWidth="1"/>
    <col min="2819" max="2819" width="90.28515625" style="2" customWidth="1"/>
    <col min="2820" max="2820" width="19.85546875" style="2" customWidth="1"/>
    <col min="2821" max="3072" width="9.140625" style="2"/>
    <col min="3073" max="3073" width="14.5703125" style="2" customWidth="1"/>
    <col min="3074" max="3074" width="14" style="2" customWidth="1"/>
    <col min="3075" max="3075" width="90.28515625" style="2" customWidth="1"/>
    <col min="3076" max="3076" width="19.85546875" style="2" customWidth="1"/>
    <col min="3077" max="3328" width="9.140625" style="2"/>
    <col min="3329" max="3329" width="14.5703125" style="2" customWidth="1"/>
    <col min="3330" max="3330" width="14" style="2" customWidth="1"/>
    <col min="3331" max="3331" width="90.28515625" style="2" customWidth="1"/>
    <col min="3332" max="3332" width="19.85546875" style="2" customWidth="1"/>
    <col min="3333" max="3584" width="9.140625" style="2"/>
    <col min="3585" max="3585" width="14.5703125" style="2" customWidth="1"/>
    <col min="3586" max="3586" width="14" style="2" customWidth="1"/>
    <col min="3587" max="3587" width="90.28515625" style="2" customWidth="1"/>
    <col min="3588" max="3588" width="19.85546875" style="2" customWidth="1"/>
    <col min="3589" max="3840" width="9.140625" style="2"/>
    <col min="3841" max="3841" width="14.5703125" style="2" customWidth="1"/>
    <col min="3842" max="3842" width="14" style="2" customWidth="1"/>
    <col min="3843" max="3843" width="90.28515625" style="2" customWidth="1"/>
    <col min="3844" max="3844" width="19.85546875" style="2" customWidth="1"/>
    <col min="3845" max="4096" width="9.140625" style="2"/>
    <col min="4097" max="4097" width="14.5703125" style="2" customWidth="1"/>
    <col min="4098" max="4098" width="14" style="2" customWidth="1"/>
    <col min="4099" max="4099" width="90.28515625" style="2" customWidth="1"/>
    <col min="4100" max="4100" width="19.85546875" style="2" customWidth="1"/>
    <col min="4101" max="4352" width="9.140625" style="2"/>
    <col min="4353" max="4353" width="14.5703125" style="2" customWidth="1"/>
    <col min="4354" max="4354" width="14" style="2" customWidth="1"/>
    <col min="4355" max="4355" width="90.28515625" style="2" customWidth="1"/>
    <col min="4356" max="4356" width="19.85546875" style="2" customWidth="1"/>
    <col min="4357" max="4608" width="9.140625" style="2"/>
    <col min="4609" max="4609" width="14.5703125" style="2" customWidth="1"/>
    <col min="4610" max="4610" width="14" style="2" customWidth="1"/>
    <col min="4611" max="4611" width="90.28515625" style="2" customWidth="1"/>
    <col min="4612" max="4612" width="19.85546875" style="2" customWidth="1"/>
    <col min="4613" max="4864" width="9.140625" style="2"/>
    <col min="4865" max="4865" width="14.5703125" style="2" customWidth="1"/>
    <col min="4866" max="4866" width="14" style="2" customWidth="1"/>
    <col min="4867" max="4867" width="90.28515625" style="2" customWidth="1"/>
    <col min="4868" max="4868" width="19.85546875" style="2" customWidth="1"/>
    <col min="4869" max="5120" width="9.140625" style="2"/>
    <col min="5121" max="5121" width="14.5703125" style="2" customWidth="1"/>
    <col min="5122" max="5122" width="14" style="2" customWidth="1"/>
    <col min="5123" max="5123" width="90.28515625" style="2" customWidth="1"/>
    <col min="5124" max="5124" width="19.85546875" style="2" customWidth="1"/>
    <col min="5125" max="5376" width="9.140625" style="2"/>
    <col min="5377" max="5377" width="14.5703125" style="2" customWidth="1"/>
    <col min="5378" max="5378" width="14" style="2" customWidth="1"/>
    <col min="5379" max="5379" width="90.28515625" style="2" customWidth="1"/>
    <col min="5380" max="5380" width="19.85546875" style="2" customWidth="1"/>
    <col min="5381" max="5632" width="9.140625" style="2"/>
    <col min="5633" max="5633" width="14.5703125" style="2" customWidth="1"/>
    <col min="5634" max="5634" width="14" style="2" customWidth="1"/>
    <col min="5635" max="5635" width="90.28515625" style="2" customWidth="1"/>
    <col min="5636" max="5636" width="19.85546875" style="2" customWidth="1"/>
    <col min="5637" max="5888" width="9.140625" style="2"/>
    <col min="5889" max="5889" width="14.5703125" style="2" customWidth="1"/>
    <col min="5890" max="5890" width="14" style="2" customWidth="1"/>
    <col min="5891" max="5891" width="90.28515625" style="2" customWidth="1"/>
    <col min="5892" max="5892" width="19.85546875" style="2" customWidth="1"/>
    <col min="5893" max="6144" width="9.140625" style="2"/>
    <col min="6145" max="6145" width="14.5703125" style="2" customWidth="1"/>
    <col min="6146" max="6146" width="14" style="2" customWidth="1"/>
    <col min="6147" max="6147" width="90.28515625" style="2" customWidth="1"/>
    <col min="6148" max="6148" width="19.85546875" style="2" customWidth="1"/>
    <col min="6149" max="6400" width="9.140625" style="2"/>
    <col min="6401" max="6401" width="14.5703125" style="2" customWidth="1"/>
    <col min="6402" max="6402" width="14" style="2" customWidth="1"/>
    <col min="6403" max="6403" width="90.28515625" style="2" customWidth="1"/>
    <col min="6404" max="6404" width="19.85546875" style="2" customWidth="1"/>
    <col min="6405" max="6656" width="9.140625" style="2"/>
    <col min="6657" max="6657" width="14.5703125" style="2" customWidth="1"/>
    <col min="6658" max="6658" width="14" style="2" customWidth="1"/>
    <col min="6659" max="6659" width="90.28515625" style="2" customWidth="1"/>
    <col min="6660" max="6660" width="19.85546875" style="2" customWidth="1"/>
    <col min="6661" max="6912" width="9.140625" style="2"/>
    <col min="6913" max="6913" width="14.5703125" style="2" customWidth="1"/>
    <col min="6914" max="6914" width="14" style="2" customWidth="1"/>
    <col min="6915" max="6915" width="90.28515625" style="2" customWidth="1"/>
    <col min="6916" max="6916" width="19.85546875" style="2" customWidth="1"/>
    <col min="6917" max="7168" width="9.140625" style="2"/>
    <col min="7169" max="7169" width="14.5703125" style="2" customWidth="1"/>
    <col min="7170" max="7170" width="14" style="2" customWidth="1"/>
    <col min="7171" max="7171" width="90.28515625" style="2" customWidth="1"/>
    <col min="7172" max="7172" width="19.85546875" style="2" customWidth="1"/>
    <col min="7173" max="7424" width="9.140625" style="2"/>
    <col min="7425" max="7425" width="14.5703125" style="2" customWidth="1"/>
    <col min="7426" max="7426" width="14" style="2" customWidth="1"/>
    <col min="7427" max="7427" width="90.28515625" style="2" customWidth="1"/>
    <col min="7428" max="7428" width="19.85546875" style="2" customWidth="1"/>
    <col min="7429" max="7680" width="9.140625" style="2"/>
    <col min="7681" max="7681" width="14.5703125" style="2" customWidth="1"/>
    <col min="7682" max="7682" width="14" style="2" customWidth="1"/>
    <col min="7683" max="7683" width="90.28515625" style="2" customWidth="1"/>
    <col min="7684" max="7684" width="19.85546875" style="2" customWidth="1"/>
    <col min="7685" max="7936" width="9.140625" style="2"/>
    <col min="7937" max="7937" width="14.5703125" style="2" customWidth="1"/>
    <col min="7938" max="7938" width="14" style="2" customWidth="1"/>
    <col min="7939" max="7939" width="90.28515625" style="2" customWidth="1"/>
    <col min="7940" max="7940" width="19.85546875" style="2" customWidth="1"/>
    <col min="7941" max="8192" width="9.140625" style="2"/>
    <col min="8193" max="8193" width="14.5703125" style="2" customWidth="1"/>
    <col min="8194" max="8194" width="14" style="2" customWidth="1"/>
    <col min="8195" max="8195" width="90.28515625" style="2" customWidth="1"/>
    <col min="8196" max="8196" width="19.85546875" style="2" customWidth="1"/>
    <col min="8197" max="8448" width="9.140625" style="2"/>
    <col min="8449" max="8449" width="14.5703125" style="2" customWidth="1"/>
    <col min="8450" max="8450" width="14" style="2" customWidth="1"/>
    <col min="8451" max="8451" width="90.28515625" style="2" customWidth="1"/>
    <col min="8452" max="8452" width="19.85546875" style="2" customWidth="1"/>
    <col min="8453" max="8704" width="9.140625" style="2"/>
    <col min="8705" max="8705" width="14.5703125" style="2" customWidth="1"/>
    <col min="8706" max="8706" width="14" style="2" customWidth="1"/>
    <col min="8707" max="8707" width="90.28515625" style="2" customWidth="1"/>
    <col min="8708" max="8708" width="19.85546875" style="2" customWidth="1"/>
    <col min="8709" max="8960" width="9.140625" style="2"/>
    <col min="8961" max="8961" width="14.5703125" style="2" customWidth="1"/>
    <col min="8962" max="8962" width="14" style="2" customWidth="1"/>
    <col min="8963" max="8963" width="90.28515625" style="2" customWidth="1"/>
    <col min="8964" max="8964" width="19.85546875" style="2" customWidth="1"/>
    <col min="8965" max="9216" width="9.140625" style="2"/>
    <col min="9217" max="9217" width="14.5703125" style="2" customWidth="1"/>
    <col min="9218" max="9218" width="14" style="2" customWidth="1"/>
    <col min="9219" max="9219" width="90.28515625" style="2" customWidth="1"/>
    <col min="9220" max="9220" width="19.85546875" style="2" customWidth="1"/>
    <col min="9221" max="9472" width="9.140625" style="2"/>
    <col min="9473" max="9473" width="14.5703125" style="2" customWidth="1"/>
    <col min="9474" max="9474" width="14" style="2" customWidth="1"/>
    <col min="9475" max="9475" width="90.28515625" style="2" customWidth="1"/>
    <col min="9476" max="9476" width="19.85546875" style="2" customWidth="1"/>
    <col min="9477" max="9728" width="9.140625" style="2"/>
    <col min="9729" max="9729" width="14.5703125" style="2" customWidth="1"/>
    <col min="9730" max="9730" width="14" style="2" customWidth="1"/>
    <col min="9731" max="9731" width="90.28515625" style="2" customWidth="1"/>
    <col min="9732" max="9732" width="19.85546875" style="2" customWidth="1"/>
    <col min="9733" max="9984" width="9.140625" style="2"/>
    <col min="9985" max="9985" width="14.5703125" style="2" customWidth="1"/>
    <col min="9986" max="9986" width="14" style="2" customWidth="1"/>
    <col min="9987" max="9987" width="90.28515625" style="2" customWidth="1"/>
    <col min="9988" max="9988" width="19.85546875" style="2" customWidth="1"/>
    <col min="9989" max="10240" width="9.140625" style="2"/>
    <col min="10241" max="10241" width="14.5703125" style="2" customWidth="1"/>
    <col min="10242" max="10242" width="14" style="2" customWidth="1"/>
    <col min="10243" max="10243" width="90.28515625" style="2" customWidth="1"/>
    <col min="10244" max="10244" width="19.85546875" style="2" customWidth="1"/>
    <col min="10245" max="10496" width="9.140625" style="2"/>
    <col min="10497" max="10497" width="14.5703125" style="2" customWidth="1"/>
    <col min="10498" max="10498" width="14" style="2" customWidth="1"/>
    <col min="10499" max="10499" width="90.28515625" style="2" customWidth="1"/>
    <col min="10500" max="10500" width="19.85546875" style="2" customWidth="1"/>
    <col min="10501" max="10752" width="9.140625" style="2"/>
    <col min="10753" max="10753" width="14.5703125" style="2" customWidth="1"/>
    <col min="10754" max="10754" width="14" style="2" customWidth="1"/>
    <col min="10755" max="10755" width="90.28515625" style="2" customWidth="1"/>
    <col min="10756" max="10756" width="19.85546875" style="2" customWidth="1"/>
    <col min="10757" max="11008" width="9.140625" style="2"/>
    <col min="11009" max="11009" width="14.5703125" style="2" customWidth="1"/>
    <col min="11010" max="11010" width="14" style="2" customWidth="1"/>
    <col min="11011" max="11011" width="90.28515625" style="2" customWidth="1"/>
    <col min="11012" max="11012" width="19.85546875" style="2" customWidth="1"/>
    <col min="11013" max="11264" width="9.140625" style="2"/>
    <col min="11265" max="11265" width="14.5703125" style="2" customWidth="1"/>
    <col min="11266" max="11266" width="14" style="2" customWidth="1"/>
    <col min="11267" max="11267" width="90.28515625" style="2" customWidth="1"/>
    <col min="11268" max="11268" width="19.85546875" style="2" customWidth="1"/>
    <col min="11269" max="11520" width="9.140625" style="2"/>
    <col min="11521" max="11521" width="14.5703125" style="2" customWidth="1"/>
    <col min="11522" max="11522" width="14" style="2" customWidth="1"/>
    <col min="11523" max="11523" width="90.28515625" style="2" customWidth="1"/>
    <col min="11524" max="11524" width="19.85546875" style="2" customWidth="1"/>
    <col min="11525" max="11776" width="9.140625" style="2"/>
    <col min="11777" max="11777" width="14.5703125" style="2" customWidth="1"/>
    <col min="11778" max="11778" width="14" style="2" customWidth="1"/>
    <col min="11779" max="11779" width="90.28515625" style="2" customWidth="1"/>
    <col min="11780" max="11780" width="19.85546875" style="2" customWidth="1"/>
    <col min="11781" max="12032" width="9.140625" style="2"/>
    <col min="12033" max="12033" width="14.5703125" style="2" customWidth="1"/>
    <col min="12034" max="12034" width="14" style="2" customWidth="1"/>
    <col min="12035" max="12035" width="90.28515625" style="2" customWidth="1"/>
    <col min="12036" max="12036" width="19.85546875" style="2" customWidth="1"/>
    <col min="12037" max="12288" width="9.140625" style="2"/>
    <col min="12289" max="12289" width="14.5703125" style="2" customWidth="1"/>
    <col min="12290" max="12290" width="14" style="2" customWidth="1"/>
    <col min="12291" max="12291" width="90.28515625" style="2" customWidth="1"/>
    <col min="12292" max="12292" width="19.85546875" style="2" customWidth="1"/>
    <col min="12293" max="12544" width="9.140625" style="2"/>
    <col min="12545" max="12545" width="14.5703125" style="2" customWidth="1"/>
    <col min="12546" max="12546" width="14" style="2" customWidth="1"/>
    <col min="12547" max="12547" width="90.28515625" style="2" customWidth="1"/>
    <col min="12548" max="12548" width="19.85546875" style="2" customWidth="1"/>
    <col min="12549" max="12800" width="9.140625" style="2"/>
    <col min="12801" max="12801" width="14.5703125" style="2" customWidth="1"/>
    <col min="12802" max="12802" width="14" style="2" customWidth="1"/>
    <col min="12803" max="12803" width="90.28515625" style="2" customWidth="1"/>
    <col min="12804" max="12804" width="19.85546875" style="2" customWidth="1"/>
    <col min="12805" max="13056" width="9.140625" style="2"/>
    <col min="13057" max="13057" width="14.5703125" style="2" customWidth="1"/>
    <col min="13058" max="13058" width="14" style="2" customWidth="1"/>
    <col min="13059" max="13059" width="90.28515625" style="2" customWidth="1"/>
    <col min="13060" max="13060" width="19.85546875" style="2" customWidth="1"/>
    <col min="13061" max="13312" width="9.140625" style="2"/>
    <col min="13313" max="13313" width="14.5703125" style="2" customWidth="1"/>
    <col min="13314" max="13314" width="14" style="2" customWidth="1"/>
    <col min="13315" max="13315" width="90.28515625" style="2" customWidth="1"/>
    <col min="13316" max="13316" width="19.85546875" style="2" customWidth="1"/>
    <col min="13317" max="13568" width="9.140625" style="2"/>
    <col min="13569" max="13569" width="14.5703125" style="2" customWidth="1"/>
    <col min="13570" max="13570" width="14" style="2" customWidth="1"/>
    <col min="13571" max="13571" width="90.28515625" style="2" customWidth="1"/>
    <col min="13572" max="13572" width="19.85546875" style="2" customWidth="1"/>
    <col min="13573" max="13824" width="9.140625" style="2"/>
    <col min="13825" max="13825" width="14.5703125" style="2" customWidth="1"/>
    <col min="13826" max="13826" width="14" style="2" customWidth="1"/>
    <col min="13827" max="13827" width="90.28515625" style="2" customWidth="1"/>
    <col min="13828" max="13828" width="19.85546875" style="2" customWidth="1"/>
    <col min="13829" max="14080" width="9.140625" style="2"/>
    <col min="14081" max="14081" width="14.5703125" style="2" customWidth="1"/>
    <col min="14082" max="14082" width="14" style="2" customWidth="1"/>
    <col min="14083" max="14083" width="90.28515625" style="2" customWidth="1"/>
    <col min="14084" max="14084" width="19.85546875" style="2" customWidth="1"/>
    <col min="14085" max="14336" width="9.140625" style="2"/>
    <col min="14337" max="14337" width="14.5703125" style="2" customWidth="1"/>
    <col min="14338" max="14338" width="14" style="2" customWidth="1"/>
    <col min="14339" max="14339" width="90.28515625" style="2" customWidth="1"/>
    <col min="14340" max="14340" width="19.85546875" style="2" customWidth="1"/>
    <col min="14341" max="14592" width="9.140625" style="2"/>
    <col min="14593" max="14593" width="14.5703125" style="2" customWidth="1"/>
    <col min="14594" max="14594" width="14" style="2" customWidth="1"/>
    <col min="14595" max="14595" width="90.28515625" style="2" customWidth="1"/>
    <col min="14596" max="14596" width="19.85546875" style="2" customWidth="1"/>
    <col min="14597" max="14848" width="9.140625" style="2"/>
    <col min="14849" max="14849" width="14.5703125" style="2" customWidth="1"/>
    <col min="14850" max="14850" width="14" style="2" customWidth="1"/>
    <col min="14851" max="14851" width="90.28515625" style="2" customWidth="1"/>
    <col min="14852" max="14852" width="19.85546875" style="2" customWidth="1"/>
    <col min="14853" max="15104" width="9.140625" style="2"/>
    <col min="15105" max="15105" width="14.5703125" style="2" customWidth="1"/>
    <col min="15106" max="15106" width="14" style="2" customWidth="1"/>
    <col min="15107" max="15107" width="90.28515625" style="2" customWidth="1"/>
    <col min="15108" max="15108" width="19.85546875" style="2" customWidth="1"/>
    <col min="15109" max="15360" width="9.140625" style="2"/>
    <col min="15361" max="15361" width="14.5703125" style="2" customWidth="1"/>
    <col min="15362" max="15362" width="14" style="2" customWidth="1"/>
    <col min="15363" max="15363" width="90.28515625" style="2" customWidth="1"/>
    <col min="15364" max="15364" width="19.85546875" style="2" customWidth="1"/>
    <col min="15365" max="15616" width="9.140625" style="2"/>
    <col min="15617" max="15617" width="14.5703125" style="2" customWidth="1"/>
    <col min="15618" max="15618" width="14" style="2" customWidth="1"/>
    <col min="15619" max="15619" width="90.28515625" style="2" customWidth="1"/>
    <col min="15620" max="15620" width="19.85546875" style="2" customWidth="1"/>
    <col min="15621" max="15872" width="9.140625" style="2"/>
    <col min="15873" max="15873" width="14.5703125" style="2" customWidth="1"/>
    <col min="15874" max="15874" width="14" style="2" customWidth="1"/>
    <col min="15875" max="15875" width="90.28515625" style="2" customWidth="1"/>
    <col min="15876" max="15876" width="19.85546875" style="2" customWidth="1"/>
    <col min="15877" max="16128" width="9.140625" style="2"/>
    <col min="16129" max="16129" width="14.5703125" style="2" customWidth="1"/>
    <col min="16130" max="16130" width="14" style="2" customWidth="1"/>
    <col min="16131" max="16131" width="90.28515625" style="2" customWidth="1"/>
    <col min="16132" max="16132" width="19.85546875" style="2" customWidth="1"/>
    <col min="16133" max="16384" width="9.140625" style="2"/>
  </cols>
  <sheetData>
    <row r="1" spans="1:5" ht="21" customHeight="1" x14ac:dyDescent="0.2">
      <c r="C1" s="2"/>
      <c r="D1" s="3" t="s">
        <v>0</v>
      </c>
    </row>
    <row r="2" spans="1:5" ht="112.5" customHeight="1" x14ac:dyDescent="0.2">
      <c r="C2" s="2"/>
      <c r="D2" s="4" t="s">
        <v>1</v>
      </c>
    </row>
    <row r="3" spans="1:5" ht="21" customHeight="1" x14ac:dyDescent="0.2">
      <c r="C3" s="2"/>
      <c r="D3" s="5" t="s">
        <v>2</v>
      </c>
      <c r="E3" s="6"/>
    </row>
    <row r="4" spans="1:5" ht="11.25" hidden="1" customHeight="1" x14ac:dyDescent="0.2">
      <c r="C4" s="2"/>
    </row>
    <row r="5" spans="1:5" ht="11.25" hidden="1" customHeight="1" x14ac:dyDescent="0.2">
      <c r="C5" s="2"/>
      <c r="D5" s="8"/>
    </row>
    <row r="6" spans="1:5" ht="11.25" hidden="1" customHeight="1" x14ac:dyDescent="0.2">
      <c r="C6" s="2"/>
      <c r="D6" s="8"/>
    </row>
    <row r="7" spans="1:5" s="10" customFormat="1" ht="4.5" customHeight="1" x14ac:dyDescent="0.15">
      <c r="A7" s="9"/>
      <c r="B7" s="9"/>
      <c r="D7" s="11"/>
    </row>
    <row r="8" spans="1:5" ht="21" customHeight="1" x14ac:dyDescent="0.2">
      <c r="A8" s="91" t="s">
        <v>3</v>
      </c>
      <c r="B8" s="91"/>
      <c r="C8" s="91"/>
      <c r="D8" s="91"/>
    </row>
    <row r="9" spans="1:5" ht="6" customHeight="1" x14ac:dyDescent="0.2">
      <c r="C9" s="2"/>
      <c r="D9" s="8"/>
    </row>
    <row r="10" spans="1:5" ht="12.75" customHeight="1" x14ac:dyDescent="0.2">
      <c r="B10" s="92">
        <v>26000000000</v>
      </c>
      <c r="C10" s="92"/>
      <c r="D10" s="92"/>
    </row>
    <row r="11" spans="1:5" ht="11.25" customHeight="1" x14ac:dyDescent="0.2">
      <c r="B11" s="93" t="s">
        <v>4</v>
      </c>
      <c r="C11" s="93"/>
      <c r="D11" s="93"/>
    </row>
    <row r="12" spans="1:5" ht="3" customHeight="1" x14ac:dyDescent="0.2">
      <c r="C12" s="2"/>
      <c r="D12" s="8"/>
    </row>
    <row r="13" spans="1:5" ht="15.75" customHeight="1" x14ac:dyDescent="0.25">
      <c r="A13" s="94" t="s">
        <v>5</v>
      </c>
      <c r="B13" s="94"/>
      <c r="C13" s="94"/>
      <c r="D13" s="8"/>
    </row>
    <row r="14" spans="1:5" ht="12.75" customHeight="1" x14ac:dyDescent="0.2">
      <c r="C14" s="2"/>
      <c r="D14" s="12" t="s">
        <v>6</v>
      </c>
    </row>
    <row r="15" spans="1:5" ht="16.350000000000001" customHeight="1" x14ac:dyDescent="0.2">
      <c r="A15" s="83" t="s">
        <v>7</v>
      </c>
      <c r="B15" s="81" t="s">
        <v>8</v>
      </c>
      <c r="C15" s="81"/>
      <c r="D15" s="83" t="s">
        <v>9</v>
      </c>
    </row>
    <row r="16" spans="1:5" ht="15.95" customHeight="1" x14ac:dyDescent="0.2">
      <c r="A16" s="84"/>
      <c r="B16" s="82"/>
      <c r="C16" s="95"/>
      <c r="D16" s="84"/>
    </row>
    <row r="17" spans="1:4" ht="11.25" customHeight="1" x14ac:dyDescent="0.2">
      <c r="A17" s="13">
        <v>1</v>
      </c>
      <c r="B17" s="96">
        <v>2</v>
      </c>
      <c r="C17" s="96"/>
      <c r="D17" s="13">
        <v>3</v>
      </c>
    </row>
    <row r="18" spans="1:4" ht="12.75" customHeight="1" x14ac:dyDescent="0.2">
      <c r="A18" s="97" t="s">
        <v>10</v>
      </c>
      <c r="B18" s="97"/>
      <c r="C18" s="97"/>
      <c r="D18" s="97"/>
    </row>
    <row r="19" spans="1:4" ht="27.75" customHeight="1" x14ac:dyDescent="0.2">
      <c r="A19" s="13">
        <v>41021000</v>
      </c>
      <c r="B19" s="86" t="s">
        <v>11</v>
      </c>
      <c r="C19" s="87"/>
      <c r="D19" s="15">
        <v>52543000</v>
      </c>
    </row>
    <row r="20" spans="1:4" ht="12.75" customHeight="1" x14ac:dyDescent="0.2">
      <c r="A20" s="13">
        <v>99000000000</v>
      </c>
      <c r="B20" s="88" t="s">
        <v>12</v>
      </c>
      <c r="C20" s="88"/>
      <c r="D20" s="15">
        <f>D19</f>
        <v>52543000</v>
      </c>
    </row>
    <row r="21" spans="1:4" s="29" customFormat="1" ht="23.25" customHeight="1" x14ac:dyDescent="0.2">
      <c r="A21" s="27">
        <v>41033000</v>
      </c>
      <c r="B21" s="104" t="s">
        <v>13</v>
      </c>
      <c r="C21" s="105"/>
      <c r="D21" s="28">
        <f>233242400+54288000</f>
        <v>287530400</v>
      </c>
    </row>
    <row r="22" spans="1:4" ht="12.75" customHeight="1" x14ac:dyDescent="0.2">
      <c r="A22" s="13">
        <v>99000000000</v>
      </c>
      <c r="B22" s="88" t="s">
        <v>12</v>
      </c>
      <c r="C22" s="88"/>
      <c r="D22" s="15">
        <f>D21</f>
        <v>287530400</v>
      </c>
    </row>
    <row r="23" spans="1:4" ht="12.75" customHeight="1" x14ac:dyDescent="0.2">
      <c r="A23" s="13">
        <v>41033900</v>
      </c>
      <c r="B23" s="86" t="s">
        <v>14</v>
      </c>
      <c r="C23" s="87"/>
      <c r="D23" s="15">
        <v>5407135900</v>
      </c>
    </row>
    <row r="24" spans="1:4" ht="12.75" customHeight="1" x14ac:dyDescent="0.2">
      <c r="A24" s="13">
        <v>99000000000</v>
      </c>
      <c r="B24" s="88" t="s">
        <v>12</v>
      </c>
      <c r="C24" s="88"/>
      <c r="D24" s="15">
        <f>D23</f>
        <v>5407135900</v>
      </c>
    </row>
    <row r="25" spans="1:4" ht="44.25" customHeight="1" x14ac:dyDescent="0.2">
      <c r="A25" s="13">
        <v>41034400</v>
      </c>
      <c r="B25" s="86" t="s">
        <v>15</v>
      </c>
      <c r="C25" s="87"/>
      <c r="D25" s="15">
        <v>15806900</v>
      </c>
    </row>
    <row r="26" spans="1:4" ht="12.75" customHeight="1" x14ac:dyDescent="0.2">
      <c r="A26" s="13">
        <v>99000000000</v>
      </c>
      <c r="B26" s="88" t="s">
        <v>12</v>
      </c>
      <c r="C26" s="88"/>
      <c r="D26" s="15">
        <f>D25</f>
        <v>15806900</v>
      </c>
    </row>
    <row r="27" spans="1:4" ht="29.25" customHeight="1" x14ac:dyDescent="0.25">
      <c r="A27" s="13">
        <v>41034500</v>
      </c>
      <c r="B27" s="99" t="s">
        <v>37</v>
      </c>
      <c r="C27" s="100"/>
      <c r="D27" s="15">
        <v>133559409</v>
      </c>
    </row>
    <row r="28" spans="1:4" ht="12.75" customHeight="1" x14ac:dyDescent="0.2">
      <c r="A28" s="13">
        <v>99000000000</v>
      </c>
      <c r="B28" s="88" t="s">
        <v>12</v>
      </c>
      <c r="C28" s="88"/>
      <c r="D28" s="15">
        <f>D27</f>
        <v>133559409</v>
      </c>
    </row>
    <row r="29" spans="1:4" ht="30" customHeight="1" x14ac:dyDescent="0.2">
      <c r="A29" s="13">
        <v>41035400</v>
      </c>
      <c r="B29" s="86" t="s">
        <v>16</v>
      </c>
      <c r="C29" s="87"/>
      <c r="D29" s="15">
        <v>26840500</v>
      </c>
    </row>
    <row r="30" spans="1:4" ht="12.75" customHeight="1" x14ac:dyDescent="0.2">
      <c r="A30" s="13">
        <v>99000000000</v>
      </c>
      <c r="B30" s="88" t="s">
        <v>12</v>
      </c>
      <c r="C30" s="88"/>
      <c r="D30" s="15">
        <f>D29</f>
        <v>26840500</v>
      </c>
    </row>
    <row r="31" spans="1:4" ht="36.75" customHeight="1" x14ac:dyDescent="0.25">
      <c r="A31" s="13">
        <v>41035900</v>
      </c>
      <c r="B31" s="99" t="s">
        <v>36</v>
      </c>
      <c r="C31" s="100"/>
      <c r="D31" s="15">
        <v>72184400</v>
      </c>
    </row>
    <row r="32" spans="1:4" ht="12.75" customHeight="1" x14ac:dyDescent="0.2">
      <c r="A32" s="13">
        <v>99000000000</v>
      </c>
      <c r="B32" s="88" t="s">
        <v>12</v>
      </c>
      <c r="C32" s="88"/>
      <c r="D32" s="15">
        <f>D31</f>
        <v>72184400</v>
      </c>
    </row>
    <row r="33" spans="1:4" ht="79.5" customHeight="1" x14ac:dyDescent="0.25">
      <c r="A33" s="27">
        <v>41036400</v>
      </c>
      <c r="B33" s="101" t="s">
        <v>39</v>
      </c>
      <c r="C33" s="102"/>
      <c r="D33" s="28"/>
    </row>
    <row r="34" spans="1:4" ht="12.75" customHeight="1" x14ac:dyDescent="0.2">
      <c r="A34" s="27">
        <v>99000000000</v>
      </c>
      <c r="B34" s="103" t="s">
        <v>12</v>
      </c>
      <c r="C34" s="103"/>
      <c r="D34" s="28">
        <f>D33</f>
        <v>0</v>
      </c>
    </row>
    <row r="35" spans="1:4" ht="12.75" customHeight="1" x14ac:dyDescent="0.25">
      <c r="A35" s="13">
        <v>41037200</v>
      </c>
      <c r="B35" s="99" t="s">
        <v>38</v>
      </c>
      <c r="C35" s="100"/>
      <c r="D35" s="15">
        <v>75722800</v>
      </c>
    </row>
    <row r="36" spans="1:4" ht="12.75" customHeight="1" x14ac:dyDescent="0.2">
      <c r="A36" s="13">
        <v>99000000000</v>
      </c>
      <c r="B36" s="88" t="s">
        <v>12</v>
      </c>
      <c r="C36" s="88"/>
      <c r="D36" s="15">
        <f>D35</f>
        <v>75722800</v>
      </c>
    </row>
    <row r="37" spans="1:4" ht="12.75" customHeight="1" x14ac:dyDescent="0.2">
      <c r="A37" s="89" t="s">
        <v>17</v>
      </c>
      <c r="B37" s="89"/>
      <c r="C37" s="89"/>
      <c r="D37" s="89"/>
    </row>
    <row r="38" spans="1:4" ht="34.5" customHeight="1" x14ac:dyDescent="0.2">
      <c r="A38" s="13">
        <v>41037300</v>
      </c>
      <c r="B38" s="86" t="s">
        <v>18</v>
      </c>
      <c r="C38" s="87"/>
      <c r="D38" s="15">
        <f>1810115100+330167800</f>
        <v>2140282900</v>
      </c>
    </row>
    <row r="39" spans="1:4" ht="12.75" customHeight="1" x14ac:dyDescent="0.2">
      <c r="A39" s="13">
        <v>99000000000</v>
      </c>
      <c r="B39" s="88" t="s">
        <v>12</v>
      </c>
      <c r="C39" s="88"/>
      <c r="D39" s="15">
        <f>D38</f>
        <v>2140282900</v>
      </c>
    </row>
    <row r="40" spans="1:4" s="10" customFormat="1" ht="15.75" customHeight="1" x14ac:dyDescent="0.2">
      <c r="A40" s="16" t="s">
        <v>19</v>
      </c>
      <c r="B40" s="90" t="s">
        <v>20</v>
      </c>
      <c r="C40" s="90"/>
      <c r="D40" s="15">
        <f>D41+D42</f>
        <v>10351889109</v>
      </c>
    </row>
    <row r="41" spans="1:4" ht="15.75" customHeight="1" x14ac:dyDescent="0.2">
      <c r="A41" s="16" t="s">
        <v>19</v>
      </c>
      <c r="B41" s="90" t="s">
        <v>21</v>
      </c>
      <c r="C41" s="90"/>
      <c r="D41" s="15">
        <f>D19+D21+D23+D25+D27+D29+D31+D35+D38</f>
        <v>8211606209</v>
      </c>
    </row>
    <row r="42" spans="1:4" ht="15.75" customHeight="1" x14ac:dyDescent="0.2">
      <c r="A42" s="16" t="s">
        <v>19</v>
      </c>
      <c r="B42" s="85" t="s">
        <v>22</v>
      </c>
      <c r="C42" s="85"/>
      <c r="D42" s="15">
        <f>D38</f>
        <v>2140282900</v>
      </c>
    </row>
    <row r="43" spans="1:4" ht="6" customHeight="1" x14ac:dyDescent="0.2">
      <c r="A43" s="17"/>
      <c r="B43" s="17"/>
      <c r="C43" s="18"/>
      <c r="D43" s="19"/>
    </row>
    <row r="44" spans="1:4" ht="15.75" customHeight="1" x14ac:dyDescent="0.2">
      <c r="A44" s="80" t="s">
        <v>23</v>
      </c>
      <c r="B44" s="80"/>
      <c r="C44" s="80"/>
      <c r="D44" s="19"/>
    </row>
    <row r="45" spans="1:4" ht="11.25" hidden="1" customHeight="1" x14ac:dyDescent="0.2">
      <c r="A45" s="17"/>
      <c r="B45" s="17"/>
      <c r="C45" s="18"/>
      <c r="D45" s="19"/>
    </row>
    <row r="46" spans="1:4" ht="12.75" customHeight="1" x14ac:dyDescent="0.2">
      <c r="A46" s="17"/>
      <c r="B46" s="17"/>
      <c r="C46" s="18"/>
      <c r="D46" s="12" t="s">
        <v>6</v>
      </c>
    </row>
    <row r="47" spans="1:4" s="20" customFormat="1" ht="47.25" customHeight="1" x14ac:dyDescent="0.2">
      <c r="A47" s="81" t="s">
        <v>24</v>
      </c>
      <c r="B47" s="83" t="s">
        <v>25</v>
      </c>
      <c r="C47" s="83" t="s">
        <v>26</v>
      </c>
      <c r="D47" s="83" t="s">
        <v>9</v>
      </c>
    </row>
    <row r="48" spans="1:4" s="20" customFormat="1" ht="35.25" customHeight="1" x14ac:dyDescent="0.2">
      <c r="A48" s="82"/>
      <c r="B48" s="84"/>
      <c r="C48" s="84"/>
      <c r="D48" s="84"/>
    </row>
    <row r="49" spans="1:5" ht="11.25" customHeight="1" x14ac:dyDescent="0.2">
      <c r="A49" s="13">
        <v>1</v>
      </c>
      <c r="B49" s="13">
        <v>2</v>
      </c>
      <c r="C49" s="13">
        <v>3</v>
      </c>
      <c r="D49" s="13">
        <v>4</v>
      </c>
    </row>
    <row r="50" spans="1:5" ht="12.75" customHeight="1" x14ac:dyDescent="0.2">
      <c r="A50" s="16"/>
      <c r="B50" s="98" t="s">
        <v>10</v>
      </c>
      <c r="C50" s="98"/>
      <c r="D50" s="98"/>
    </row>
    <row r="51" spans="1:5" ht="42.75" customHeight="1" x14ac:dyDescent="0.2">
      <c r="A51" s="21" t="s">
        <v>27</v>
      </c>
      <c r="B51" s="21" t="s">
        <v>28</v>
      </c>
      <c r="C51" s="22" t="s">
        <v>29</v>
      </c>
      <c r="D51" s="15">
        <v>36161090</v>
      </c>
    </row>
    <row r="52" spans="1:5" ht="12.75" customHeight="1" x14ac:dyDescent="0.2">
      <c r="A52" s="13">
        <v>99000000000</v>
      </c>
      <c r="B52" s="21" t="s">
        <v>28</v>
      </c>
      <c r="C52" s="23" t="s">
        <v>12</v>
      </c>
      <c r="D52" s="15">
        <v>36161090</v>
      </c>
    </row>
    <row r="53" spans="1:5" ht="69" customHeight="1" x14ac:dyDescent="0.2">
      <c r="A53" s="21" t="s">
        <v>27</v>
      </c>
      <c r="B53" s="21" t="s">
        <v>28</v>
      </c>
      <c r="C53" s="22" t="s">
        <v>30</v>
      </c>
      <c r="D53" s="15">
        <v>2921540</v>
      </c>
    </row>
    <row r="54" spans="1:5" ht="12.75" customHeight="1" x14ac:dyDescent="0.2">
      <c r="A54" s="13">
        <v>99000000000</v>
      </c>
      <c r="B54" s="21" t="s">
        <v>28</v>
      </c>
      <c r="C54" s="23" t="s">
        <v>12</v>
      </c>
      <c r="D54" s="15">
        <v>2921540</v>
      </c>
    </row>
    <row r="55" spans="1:5" ht="57" customHeight="1" x14ac:dyDescent="0.2">
      <c r="A55" s="21" t="s">
        <v>27</v>
      </c>
      <c r="B55" s="21" t="s">
        <v>28</v>
      </c>
      <c r="C55" s="22" t="s">
        <v>31</v>
      </c>
      <c r="D55" s="15">
        <v>6940000</v>
      </c>
    </row>
    <row r="56" spans="1:5" ht="12.75" customHeight="1" x14ac:dyDescent="0.2">
      <c r="A56" s="13">
        <v>99000000000</v>
      </c>
      <c r="B56" s="21" t="s">
        <v>28</v>
      </c>
      <c r="C56" s="23" t="s">
        <v>12</v>
      </c>
      <c r="D56" s="15">
        <v>6940000</v>
      </c>
    </row>
    <row r="57" spans="1:5" ht="33" customHeight="1" x14ac:dyDescent="0.2">
      <c r="A57" s="21" t="s">
        <v>32</v>
      </c>
      <c r="B57" s="21" t="s">
        <v>28</v>
      </c>
      <c r="C57" s="22" t="s">
        <v>33</v>
      </c>
      <c r="D57" s="15">
        <v>7000000</v>
      </c>
    </row>
    <row r="58" spans="1:5" ht="12.75" customHeight="1" x14ac:dyDescent="0.2">
      <c r="A58" s="30">
        <v>99000000000</v>
      </c>
      <c r="B58" s="21" t="s">
        <v>28</v>
      </c>
      <c r="C58" s="31" t="s">
        <v>12</v>
      </c>
      <c r="D58" s="15">
        <v>7000000</v>
      </c>
    </row>
    <row r="59" spans="1:5" ht="55.5" customHeight="1" x14ac:dyDescent="0.2">
      <c r="A59" s="45" t="s">
        <v>47</v>
      </c>
      <c r="B59" s="32">
        <v>9150</v>
      </c>
      <c r="C59" s="33" t="s">
        <v>40</v>
      </c>
      <c r="D59" s="34"/>
    </row>
    <row r="60" spans="1:5" ht="30" customHeight="1" x14ac:dyDescent="0.2">
      <c r="A60" s="32">
        <v>10538000000</v>
      </c>
      <c r="B60" s="32">
        <v>9150</v>
      </c>
      <c r="C60" s="33" t="s">
        <v>41</v>
      </c>
      <c r="D60" s="34"/>
      <c r="E60" s="39"/>
    </row>
    <row r="61" spans="1:5" ht="55.5" customHeight="1" x14ac:dyDescent="0.2">
      <c r="A61" s="45" t="s">
        <v>47</v>
      </c>
      <c r="B61" s="32">
        <v>9150</v>
      </c>
      <c r="C61" s="33" t="s">
        <v>40</v>
      </c>
      <c r="D61" s="34"/>
    </row>
    <row r="62" spans="1:5" ht="39" customHeight="1" x14ac:dyDescent="0.2">
      <c r="A62" s="32">
        <v>10544000000</v>
      </c>
      <c r="B62" s="32">
        <v>9150</v>
      </c>
      <c r="C62" s="33" t="s">
        <v>42</v>
      </c>
      <c r="D62" s="34"/>
      <c r="E62" s="39"/>
    </row>
    <row r="63" spans="1:5" ht="55.5" customHeight="1" x14ac:dyDescent="0.2">
      <c r="A63" s="45" t="s">
        <v>47</v>
      </c>
      <c r="B63" s="32">
        <v>9150</v>
      </c>
      <c r="C63" s="33" t="s">
        <v>40</v>
      </c>
      <c r="D63" s="34"/>
    </row>
    <row r="64" spans="1:5" ht="30" customHeight="1" x14ac:dyDescent="0.2">
      <c r="A64" s="32">
        <v>10544000000</v>
      </c>
      <c r="B64" s="32">
        <v>9150</v>
      </c>
      <c r="C64" s="33" t="s">
        <v>43</v>
      </c>
      <c r="D64" s="34"/>
      <c r="E64" s="39"/>
    </row>
    <row r="65" spans="1:5" ht="55.5" customHeight="1" x14ac:dyDescent="0.2">
      <c r="A65" s="45" t="s">
        <v>47</v>
      </c>
      <c r="B65" s="32">
        <v>9150</v>
      </c>
      <c r="C65" s="33" t="s">
        <v>40</v>
      </c>
      <c r="D65" s="34"/>
    </row>
    <row r="66" spans="1:5" ht="30" customHeight="1" x14ac:dyDescent="0.2">
      <c r="A66" s="32">
        <v>10550000000</v>
      </c>
      <c r="B66" s="32">
        <v>9150</v>
      </c>
      <c r="C66" s="33" t="s">
        <v>44</v>
      </c>
      <c r="D66" s="34"/>
      <c r="E66" s="39"/>
    </row>
    <row r="67" spans="1:5" ht="55.5" customHeight="1" x14ac:dyDescent="0.2">
      <c r="A67" s="45" t="s">
        <v>47</v>
      </c>
      <c r="B67" s="32">
        <v>9150</v>
      </c>
      <c r="C67" s="33" t="s">
        <v>40</v>
      </c>
      <c r="D67" s="34"/>
    </row>
    <row r="68" spans="1:5" ht="30" customHeight="1" x14ac:dyDescent="0.2">
      <c r="A68" s="32">
        <v>10567000000</v>
      </c>
      <c r="B68" s="32">
        <v>9150</v>
      </c>
      <c r="C68" s="33" t="s">
        <v>45</v>
      </c>
      <c r="D68" s="34"/>
      <c r="E68" s="39"/>
    </row>
    <row r="69" spans="1:5" ht="55.5" customHeight="1" x14ac:dyDescent="0.2">
      <c r="A69" s="45" t="s">
        <v>47</v>
      </c>
      <c r="B69" s="32">
        <v>9150</v>
      </c>
      <c r="C69" s="33" t="s">
        <v>40</v>
      </c>
      <c r="D69" s="34"/>
    </row>
    <row r="70" spans="1:5" ht="42.75" customHeight="1" x14ac:dyDescent="0.2">
      <c r="A70" s="32">
        <v>10559000000</v>
      </c>
      <c r="B70" s="32">
        <v>9150</v>
      </c>
      <c r="C70" s="33" t="s">
        <v>46</v>
      </c>
      <c r="D70" s="34"/>
      <c r="E70" s="39"/>
    </row>
    <row r="71" spans="1:5" ht="12.75" customHeight="1" x14ac:dyDescent="0.2">
      <c r="A71" s="30"/>
      <c r="B71" s="21"/>
      <c r="C71" s="31"/>
      <c r="D71" s="15"/>
    </row>
    <row r="72" spans="1:5" ht="12.75" customHeight="1" x14ac:dyDescent="0.2">
      <c r="A72" s="13"/>
      <c r="B72" s="21"/>
      <c r="C72" s="23"/>
      <c r="D72" s="15"/>
    </row>
    <row r="73" spans="1:5" ht="12.75" customHeight="1" x14ac:dyDescent="0.2">
      <c r="A73" s="98" t="s">
        <v>17</v>
      </c>
      <c r="B73" s="98"/>
      <c r="C73" s="98"/>
      <c r="D73" s="98"/>
    </row>
    <row r="74" spans="1:5" ht="44.25" customHeight="1" x14ac:dyDescent="0.2">
      <c r="A74" s="21" t="s">
        <v>27</v>
      </c>
      <c r="B74" s="21" t="s">
        <v>28</v>
      </c>
      <c r="C74" s="22" t="s">
        <v>29</v>
      </c>
      <c r="D74" s="15">
        <v>50552720</v>
      </c>
    </row>
    <row r="75" spans="1:5" ht="12.75" customHeight="1" x14ac:dyDescent="0.2">
      <c r="A75" s="13">
        <v>99000000000</v>
      </c>
      <c r="B75" s="21" t="s">
        <v>28</v>
      </c>
      <c r="C75" s="23" t="s">
        <v>12</v>
      </c>
      <c r="D75" s="15">
        <v>50552720</v>
      </c>
    </row>
    <row r="76" spans="1:5" ht="71.25" customHeight="1" x14ac:dyDescent="0.2">
      <c r="A76" s="21" t="s">
        <v>27</v>
      </c>
      <c r="B76" s="21" t="s">
        <v>28</v>
      </c>
      <c r="C76" s="22" t="s">
        <v>30</v>
      </c>
      <c r="D76" s="15">
        <v>68660</v>
      </c>
    </row>
    <row r="77" spans="1:5" ht="12.75" customHeight="1" x14ac:dyDescent="0.2">
      <c r="A77" s="13">
        <v>99000000000</v>
      </c>
      <c r="B77" s="21" t="s">
        <v>28</v>
      </c>
      <c r="C77" s="23" t="s">
        <v>12</v>
      </c>
      <c r="D77" s="15">
        <v>68660</v>
      </c>
    </row>
    <row r="78" spans="1:5" ht="55.5" customHeight="1" x14ac:dyDescent="0.2">
      <c r="A78" s="21" t="s">
        <v>27</v>
      </c>
      <c r="B78" s="21" t="s">
        <v>28</v>
      </c>
      <c r="C78" s="22" t="s">
        <v>31</v>
      </c>
      <c r="D78" s="15">
        <v>27000000</v>
      </c>
    </row>
    <row r="79" spans="1:5" ht="12.75" customHeight="1" x14ac:dyDescent="0.2">
      <c r="A79" s="14">
        <v>99000000000</v>
      </c>
      <c r="B79" s="21" t="s">
        <v>28</v>
      </c>
      <c r="C79" s="26" t="s">
        <v>12</v>
      </c>
      <c r="D79" s="15">
        <v>27000000</v>
      </c>
    </row>
    <row r="80" spans="1:5" s="38" customFormat="1" ht="30" customHeight="1" x14ac:dyDescent="0.2">
      <c r="A80" s="35"/>
      <c r="B80" s="35"/>
      <c r="C80" s="36"/>
      <c r="D80" s="37"/>
    </row>
    <row r="81" spans="1:4" ht="12.75" customHeight="1" x14ac:dyDescent="0.2">
      <c r="A81" s="13"/>
      <c r="B81" s="21"/>
      <c r="C81" s="23"/>
      <c r="D81" s="15"/>
    </row>
    <row r="82" spans="1:4" s="10" customFormat="1" ht="15.75" customHeight="1" x14ac:dyDescent="0.2">
      <c r="A82" s="16" t="s">
        <v>19</v>
      </c>
      <c r="B82" s="16" t="s">
        <v>19</v>
      </c>
      <c r="C82" s="24" t="s">
        <v>20</v>
      </c>
      <c r="D82" s="15">
        <f>D83+D84</f>
        <v>130644010</v>
      </c>
    </row>
    <row r="83" spans="1:4" ht="15.75" customHeight="1" x14ac:dyDescent="0.2">
      <c r="A83" s="16" t="s">
        <v>19</v>
      </c>
      <c r="B83" s="16" t="s">
        <v>19</v>
      </c>
      <c r="C83" s="24" t="s">
        <v>21</v>
      </c>
      <c r="D83" s="15">
        <f>D51+D53+D55+D57</f>
        <v>53022630</v>
      </c>
    </row>
    <row r="84" spans="1:4" ht="15.75" customHeight="1" x14ac:dyDescent="0.2">
      <c r="A84" s="16" t="s">
        <v>19</v>
      </c>
      <c r="B84" s="16" t="s">
        <v>19</v>
      </c>
      <c r="C84" s="24" t="s">
        <v>22</v>
      </c>
      <c r="D84" s="15">
        <f>D74+D76+D78</f>
        <v>77621380</v>
      </c>
    </row>
    <row r="86" spans="1:4" ht="11.25" customHeight="1" x14ac:dyDescent="0.2">
      <c r="C86" s="2"/>
      <c r="D86" s="8"/>
    </row>
    <row r="87" spans="1:4" ht="12" customHeight="1" x14ac:dyDescent="0.2">
      <c r="A87" s="79" t="s">
        <v>34</v>
      </c>
      <c r="B87" s="79"/>
      <c r="C87" s="25" t="s">
        <v>35</v>
      </c>
      <c r="D87" s="8"/>
    </row>
    <row r="88" spans="1:4" ht="11.25" customHeight="1" x14ac:dyDescent="0.2">
      <c r="C88" s="2"/>
      <c r="D88" s="8"/>
    </row>
  </sheetData>
  <mergeCells count="41">
    <mergeCell ref="B22:C22"/>
    <mergeCell ref="A8:D8"/>
    <mergeCell ref="B10:D10"/>
    <mergeCell ref="B11:D11"/>
    <mergeCell ref="A13:C13"/>
    <mergeCell ref="A15:A16"/>
    <mergeCell ref="B15:C16"/>
    <mergeCell ref="D15:D16"/>
    <mergeCell ref="B17:C17"/>
    <mergeCell ref="A18:D18"/>
    <mergeCell ref="B19:C19"/>
    <mergeCell ref="B20:C20"/>
    <mergeCell ref="B21:C21"/>
    <mergeCell ref="B42:C42"/>
    <mergeCell ref="B23:C23"/>
    <mergeCell ref="B24:C24"/>
    <mergeCell ref="B25:C25"/>
    <mergeCell ref="B26:C26"/>
    <mergeCell ref="B29:C29"/>
    <mergeCell ref="B30:C30"/>
    <mergeCell ref="A37:D37"/>
    <mergeCell ref="B38:C38"/>
    <mergeCell ref="B39:C39"/>
    <mergeCell ref="B40:C40"/>
    <mergeCell ref="B41:C41"/>
    <mergeCell ref="A73:D73"/>
    <mergeCell ref="A87:B87"/>
    <mergeCell ref="B31:C31"/>
    <mergeCell ref="B32:C32"/>
    <mergeCell ref="B27:C27"/>
    <mergeCell ref="B28:C28"/>
    <mergeCell ref="B35:C35"/>
    <mergeCell ref="B36:C36"/>
    <mergeCell ref="B33:C33"/>
    <mergeCell ref="B34:C34"/>
    <mergeCell ref="A44:C44"/>
    <mergeCell ref="A47:A48"/>
    <mergeCell ref="B47:B48"/>
    <mergeCell ref="C47:C48"/>
    <mergeCell ref="D47:D48"/>
    <mergeCell ref="B50:D5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view="pageBreakPreview" topLeftCell="A40" zoomScale="106" zoomScaleNormal="100" zoomScaleSheetLayoutView="106" workbookViewId="0">
      <selection activeCell="D52" sqref="D52"/>
    </sheetView>
  </sheetViews>
  <sheetFormatPr defaultColWidth="9.140625" defaultRowHeight="11.25" x14ac:dyDescent="0.2"/>
  <cols>
    <col min="1" max="1" width="14.5703125" style="1" customWidth="1"/>
    <col min="2" max="2" width="14" style="1" customWidth="1"/>
    <col min="3" max="3" width="90.28515625" style="20" customWidth="1"/>
    <col min="4" max="4" width="19.85546875" style="7" customWidth="1"/>
    <col min="5" max="256" width="9.140625" style="2"/>
    <col min="257" max="257" width="14.5703125" style="2" customWidth="1"/>
    <col min="258" max="258" width="14" style="2" customWidth="1"/>
    <col min="259" max="259" width="90.28515625" style="2" customWidth="1"/>
    <col min="260" max="260" width="19.85546875" style="2" customWidth="1"/>
    <col min="261" max="512" width="9.140625" style="2"/>
    <col min="513" max="513" width="14.5703125" style="2" customWidth="1"/>
    <col min="514" max="514" width="14" style="2" customWidth="1"/>
    <col min="515" max="515" width="90.28515625" style="2" customWidth="1"/>
    <col min="516" max="516" width="19.85546875" style="2" customWidth="1"/>
    <col min="517" max="768" width="9.140625" style="2"/>
    <col min="769" max="769" width="14.5703125" style="2" customWidth="1"/>
    <col min="770" max="770" width="14" style="2" customWidth="1"/>
    <col min="771" max="771" width="90.28515625" style="2" customWidth="1"/>
    <col min="772" max="772" width="19.85546875" style="2" customWidth="1"/>
    <col min="773" max="1024" width="9.140625" style="2"/>
    <col min="1025" max="1025" width="14.5703125" style="2" customWidth="1"/>
    <col min="1026" max="1026" width="14" style="2" customWidth="1"/>
    <col min="1027" max="1027" width="90.28515625" style="2" customWidth="1"/>
    <col min="1028" max="1028" width="19.85546875" style="2" customWidth="1"/>
    <col min="1029" max="1280" width="9.140625" style="2"/>
    <col min="1281" max="1281" width="14.5703125" style="2" customWidth="1"/>
    <col min="1282" max="1282" width="14" style="2" customWidth="1"/>
    <col min="1283" max="1283" width="90.28515625" style="2" customWidth="1"/>
    <col min="1284" max="1284" width="19.85546875" style="2" customWidth="1"/>
    <col min="1285" max="1536" width="9.140625" style="2"/>
    <col min="1537" max="1537" width="14.5703125" style="2" customWidth="1"/>
    <col min="1538" max="1538" width="14" style="2" customWidth="1"/>
    <col min="1539" max="1539" width="90.28515625" style="2" customWidth="1"/>
    <col min="1540" max="1540" width="19.85546875" style="2" customWidth="1"/>
    <col min="1541" max="1792" width="9.140625" style="2"/>
    <col min="1793" max="1793" width="14.5703125" style="2" customWidth="1"/>
    <col min="1794" max="1794" width="14" style="2" customWidth="1"/>
    <col min="1795" max="1795" width="90.28515625" style="2" customWidth="1"/>
    <col min="1796" max="1796" width="19.85546875" style="2" customWidth="1"/>
    <col min="1797" max="2048" width="9.140625" style="2"/>
    <col min="2049" max="2049" width="14.5703125" style="2" customWidth="1"/>
    <col min="2050" max="2050" width="14" style="2" customWidth="1"/>
    <col min="2051" max="2051" width="90.28515625" style="2" customWidth="1"/>
    <col min="2052" max="2052" width="19.85546875" style="2" customWidth="1"/>
    <col min="2053" max="2304" width="9.140625" style="2"/>
    <col min="2305" max="2305" width="14.5703125" style="2" customWidth="1"/>
    <col min="2306" max="2306" width="14" style="2" customWidth="1"/>
    <col min="2307" max="2307" width="90.28515625" style="2" customWidth="1"/>
    <col min="2308" max="2308" width="19.85546875" style="2" customWidth="1"/>
    <col min="2309" max="2560" width="9.140625" style="2"/>
    <col min="2561" max="2561" width="14.5703125" style="2" customWidth="1"/>
    <col min="2562" max="2562" width="14" style="2" customWidth="1"/>
    <col min="2563" max="2563" width="90.28515625" style="2" customWidth="1"/>
    <col min="2564" max="2564" width="19.85546875" style="2" customWidth="1"/>
    <col min="2565" max="2816" width="9.140625" style="2"/>
    <col min="2817" max="2817" width="14.5703125" style="2" customWidth="1"/>
    <col min="2818" max="2818" width="14" style="2" customWidth="1"/>
    <col min="2819" max="2819" width="90.28515625" style="2" customWidth="1"/>
    <col min="2820" max="2820" width="19.85546875" style="2" customWidth="1"/>
    <col min="2821" max="3072" width="9.140625" style="2"/>
    <col min="3073" max="3073" width="14.5703125" style="2" customWidth="1"/>
    <col min="3074" max="3074" width="14" style="2" customWidth="1"/>
    <col min="3075" max="3075" width="90.28515625" style="2" customWidth="1"/>
    <col min="3076" max="3076" width="19.85546875" style="2" customWidth="1"/>
    <col min="3077" max="3328" width="9.140625" style="2"/>
    <col min="3329" max="3329" width="14.5703125" style="2" customWidth="1"/>
    <col min="3330" max="3330" width="14" style="2" customWidth="1"/>
    <col min="3331" max="3331" width="90.28515625" style="2" customWidth="1"/>
    <col min="3332" max="3332" width="19.85546875" style="2" customWidth="1"/>
    <col min="3333" max="3584" width="9.140625" style="2"/>
    <col min="3585" max="3585" width="14.5703125" style="2" customWidth="1"/>
    <col min="3586" max="3586" width="14" style="2" customWidth="1"/>
    <col min="3587" max="3587" width="90.28515625" style="2" customWidth="1"/>
    <col min="3588" max="3588" width="19.85546875" style="2" customWidth="1"/>
    <col min="3589" max="3840" width="9.140625" style="2"/>
    <col min="3841" max="3841" width="14.5703125" style="2" customWidth="1"/>
    <col min="3842" max="3842" width="14" style="2" customWidth="1"/>
    <col min="3843" max="3843" width="90.28515625" style="2" customWidth="1"/>
    <col min="3844" max="3844" width="19.85546875" style="2" customWidth="1"/>
    <col min="3845" max="4096" width="9.140625" style="2"/>
    <col min="4097" max="4097" width="14.5703125" style="2" customWidth="1"/>
    <col min="4098" max="4098" width="14" style="2" customWidth="1"/>
    <col min="4099" max="4099" width="90.28515625" style="2" customWidth="1"/>
    <col min="4100" max="4100" width="19.85546875" style="2" customWidth="1"/>
    <col min="4101" max="4352" width="9.140625" style="2"/>
    <col min="4353" max="4353" width="14.5703125" style="2" customWidth="1"/>
    <col min="4354" max="4354" width="14" style="2" customWidth="1"/>
    <col min="4355" max="4355" width="90.28515625" style="2" customWidth="1"/>
    <col min="4356" max="4356" width="19.85546875" style="2" customWidth="1"/>
    <col min="4357" max="4608" width="9.140625" style="2"/>
    <col min="4609" max="4609" width="14.5703125" style="2" customWidth="1"/>
    <col min="4610" max="4610" width="14" style="2" customWidth="1"/>
    <col min="4611" max="4611" width="90.28515625" style="2" customWidth="1"/>
    <col min="4612" max="4612" width="19.85546875" style="2" customWidth="1"/>
    <col min="4613" max="4864" width="9.140625" style="2"/>
    <col min="4865" max="4865" width="14.5703125" style="2" customWidth="1"/>
    <col min="4866" max="4866" width="14" style="2" customWidth="1"/>
    <col min="4867" max="4867" width="90.28515625" style="2" customWidth="1"/>
    <col min="4868" max="4868" width="19.85546875" style="2" customWidth="1"/>
    <col min="4869" max="5120" width="9.140625" style="2"/>
    <col min="5121" max="5121" width="14.5703125" style="2" customWidth="1"/>
    <col min="5122" max="5122" width="14" style="2" customWidth="1"/>
    <col min="5123" max="5123" width="90.28515625" style="2" customWidth="1"/>
    <col min="5124" max="5124" width="19.85546875" style="2" customWidth="1"/>
    <col min="5125" max="5376" width="9.140625" style="2"/>
    <col min="5377" max="5377" width="14.5703125" style="2" customWidth="1"/>
    <col min="5378" max="5378" width="14" style="2" customWidth="1"/>
    <col min="5379" max="5379" width="90.28515625" style="2" customWidth="1"/>
    <col min="5380" max="5380" width="19.85546875" style="2" customWidth="1"/>
    <col min="5381" max="5632" width="9.140625" style="2"/>
    <col min="5633" max="5633" width="14.5703125" style="2" customWidth="1"/>
    <col min="5634" max="5634" width="14" style="2" customWidth="1"/>
    <col min="5635" max="5635" width="90.28515625" style="2" customWidth="1"/>
    <col min="5636" max="5636" width="19.85546875" style="2" customWidth="1"/>
    <col min="5637" max="5888" width="9.140625" style="2"/>
    <col min="5889" max="5889" width="14.5703125" style="2" customWidth="1"/>
    <col min="5890" max="5890" width="14" style="2" customWidth="1"/>
    <col min="5891" max="5891" width="90.28515625" style="2" customWidth="1"/>
    <col min="5892" max="5892" width="19.85546875" style="2" customWidth="1"/>
    <col min="5893" max="6144" width="9.140625" style="2"/>
    <col min="6145" max="6145" width="14.5703125" style="2" customWidth="1"/>
    <col min="6146" max="6146" width="14" style="2" customWidth="1"/>
    <col min="6147" max="6147" width="90.28515625" style="2" customWidth="1"/>
    <col min="6148" max="6148" width="19.85546875" style="2" customWidth="1"/>
    <col min="6149" max="6400" width="9.140625" style="2"/>
    <col min="6401" max="6401" width="14.5703125" style="2" customWidth="1"/>
    <col min="6402" max="6402" width="14" style="2" customWidth="1"/>
    <col min="6403" max="6403" width="90.28515625" style="2" customWidth="1"/>
    <col min="6404" max="6404" width="19.85546875" style="2" customWidth="1"/>
    <col min="6405" max="6656" width="9.140625" style="2"/>
    <col min="6657" max="6657" width="14.5703125" style="2" customWidth="1"/>
    <col min="6658" max="6658" width="14" style="2" customWidth="1"/>
    <col min="6659" max="6659" width="90.28515625" style="2" customWidth="1"/>
    <col min="6660" max="6660" width="19.85546875" style="2" customWidth="1"/>
    <col min="6661" max="6912" width="9.140625" style="2"/>
    <col min="6913" max="6913" width="14.5703125" style="2" customWidth="1"/>
    <col min="6914" max="6914" width="14" style="2" customWidth="1"/>
    <col min="6915" max="6915" width="90.28515625" style="2" customWidth="1"/>
    <col min="6916" max="6916" width="19.85546875" style="2" customWidth="1"/>
    <col min="6917" max="7168" width="9.140625" style="2"/>
    <col min="7169" max="7169" width="14.5703125" style="2" customWidth="1"/>
    <col min="7170" max="7170" width="14" style="2" customWidth="1"/>
    <col min="7171" max="7171" width="90.28515625" style="2" customWidth="1"/>
    <col min="7172" max="7172" width="19.85546875" style="2" customWidth="1"/>
    <col min="7173" max="7424" width="9.140625" style="2"/>
    <col min="7425" max="7425" width="14.5703125" style="2" customWidth="1"/>
    <col min="7426" max="7426" width="14" style="2" customWidth="1"/>
    <col min="7427" max="7427" width="90.28515625" style="2" customWidth="1"/>
    <col min="7428" max="7428" width="19.85546875" style="2" customWidth="1"/>
    <col min="7429" max="7680" width="9.140625" style="2"/>
    <col min="7681" max="7681" width="14.5703125" style="2" customWidth="1"/>
    <col min="7682" max="7682" width="14" style="2" customWidth="1"/>
    <col min="7683" max="7683" width="90.28515625" style="2" customWidth="1"/>
    <col min="7684" max="7684" width="19.85546875" style="2" customWidth="1"/>
    <col min="7685" max="7936" width="9.140625" style="2"/>
    <col min="7937" max="7937" width="14.5703125" style="2" customWidth="1"/>
    <col min="7938" max="7938" width="14" style="2" customWidth="1"/>
    <col min="7939" max="7939" width="90.28515625" style="2" customWidth="1"/>
    <col min="7940" max="7940" width="19.85546875" style="2" customWidth="1"/>
    <col min="7941" max="8192" width="9.140625" style="2"/>
    <col min="8193" max="8193" width="14.5703125" style="2" customWidth="1"/>
    <col min="8194" max="8194" width="14" style="2" customWidth="1"/>
    <col min="8195" max="8195" width="90.28515625" style="2" customWidth="1"/>
    <col min="8196" max="8196" width="19.85546875" style="2" customWidth="1"/>
    <col min="8197" max="8448" width="9.140625" style="2"/>
    <col min="8449" max="8449" width="14.5703125" style="2" customWidth="1"/>
    <col min="8450" max="8450" width="14" style="2" customWidth="1"/>
    <col min="8451" max="8451" width="90.28515625" style="2" customWidth="1"/>
    <col min="8452" max="8452" width="19.85546875" style="2" customWidth="1"/>
    <col min="8453" max="8704" width="9.140625" style="2"/>
    <col min="8705" max="8705" width="14.5703125" style="2" customWidth="1"/>
    <col min="8706" max="8706" width="14" style="2" customWidth="1"/>
    <col min="8707" max="8707" width="90.28515625" style="2" customWidth="1"/>
    <col min="8708" max="8708" width="19.85546875" style="2" customWidth="1"/>
    <col min="8709" max="8960" width="9.140625" style="2"/>
    <col min="8961" max="8961" width="14.5703125" style="2" customWidth="1"/>
    <col min="8962" max="8962" width="14" style="2" customWidth="1"/>
    <col min="8963" max="8963" width="90.28515625" style="2" customWidth="1"/>
    <col min="8964" max="8964" width="19.85546875" style="2" customWidth="1"/>
    <col min="8965" max="9216" width="9.140625" style="2"/>
    <col min="9217" max="9217" width="14.5703125" style="2" customWidth="1"/>
    <col min="9218" max="9218" width="14" style="2" customWidth="1"/>
    <col min="9219" max="9219" width="90.28515625" style="2" customWidth="1"/>
    <col min="9220" max="9220" width="19.85546875" style="2" customWidth="1"/>
    <col min="9221" max="9472" width="9.140625" style="2"/>
    <col min="9473" max="9473" width="14.5703125" style="2" customWidth="1"/>
    <col min="9474" max="9474" width="14" style="2" customWidth="1"/>
    <col min="9475" max="9475" width="90.28515625" style="2" customWidth="1"/>
    <col min="9476" max="9476" width="19.85546875" style="2" customWidth="1"/>
    <col min="9477" max="9728" width="9.140625" style="2"/>
    <col min="9729" max="9729" width="14.5703125" style="2" customWidth="1"/>
    <col min="9730" max="9730" width="14" style="2" customWidth="1"/>
    <col min="9731" max="9731" width="90.28515625" style="2" customWidth="1"/>
    <col min="9732" max="9732" width="19.85546875" style="2" customWidth="1"/>
    <col min="9733" max="9984" width="9.140625" style="2"/>
    <col min="9985" max="9985" width="14.5703125" style="2" customWidth="1"/>
    <col min="9986" max="9986" width="14" style="2" customWidth="1"/>
    <col min="9987" max="9987" width="90.28515625" style="2" customWidth="1"/>
    <col min="9988" max="9988" width="19.85546875" style="2" customWidth="1"/>
    <col min="9989" max="10240" width="9.140625" style="2"/>
    <col min="10241" max="10241" width="14.5703125" style="2" customWidth="1"/>
    <col min="10242" max="10242" width="14" style="2" customWidth="1"/>
    <col min="10243" max="10243" width="90.28515625" style="2" customWidth="1"/>
    <col min="10244" max="10244" width="19.85546875" style="2" customWidth="1"/>
    <col min="10245" max="10496" width="9.140625" style="2"/>
    <col min="10497" max="10497" width="14.5703125" style="2" customWidth="1"/>
    <col min="10498" max="10498" width="14" style="2" customWidth="1"/>
    <col min="10499" max="10499" width="90.28515625" style="2" customWidth="1"/>
    <col min="10500" max="10500" width="19.85546875" style="2" customWidth="1"/>
    <col min="10501" max="10752" width="9.140625" style="2"/>
    <col min="10753" max="10753" width="14.5703125" style="2" customWidth="1"/>
    <col min="10754" max="10754" width="14" style="2" customWidth="1"/>
    <col min="10755" max="10755" width="90.28515625" style="2" customWidth="1"/>
    <col min="10756" max="10756" width="19.85546875" style="2" customWidth="1"/>
    <col min="10757" max="11008" width="9.140625" style="2"/>
    <col min="11009" max="11009" width="14.5703125" style="2" customWidth="1"/>
    <col min="11010" max="11010" width="14" style="2" customWidth="1"/>
    <col min="11011" max="11011" width="90.28515625" style="2" customWidth="1"/>
    <col min="11012" max="11012" width="19.85546875" style="2" customWidth="1"/>
    <col min="11013" max="11264" width="9.140625" style="2"/>
    <col min="11265" max="11265" width="14.5703125" style="2" customWidth="1"/>
    <col min="11266" max="11266" width="14" style="2" customWidth="1"/>
    <col min="11267" max="11267" width="90.28515625" style="2" customWidth="1"/>
    <col min="11268" max="11268" width="19.85546875" style="2" customWidth="1"/>
    <col min="11269" max="11520" width="9.140625" style="2"/>
    <col min="11521" max="11521" width="14.5703125" style="2" customWidth="1"/>
    <col min="11522" max="11522" width="14" style="2" customWidth="1"/>
    <col min="11523" max="11523" width="90.28515625" style="2" customWidth="1"/>
    <col min="11524" max="11524" width="19.85546875" style="2" customWidth="1"/>
    <col min="11525" max="11776" width="9.140625" style="2"/>
    <col min="11777" max="11777" width="14.5703125" style="2" customWidth="1"/>
    <col min="11778" max="11778" width="14" style="2" customWidth="1"/>
    <col min="11779" max="11779" width="90.28515625" style="2" customWidth="1"/>
    <col min="11780" max="11780" width="19.85546875" style="2" customWidth="1"/>
    <col min="11781" max="12032" width="9.140625" style="2"/>
    <col min="12033" max="12033" width="14.5703125" style="2" customWidth="1"/>
    <col min="12034" max="12034" width="14" style="2" customWidth="1"/>
    <col min="12035" max="12035" width="90.28515625" style="2" customWidth="1"/>
    <col min="12036" max="12036" width="19.85546875" style="2" customWidth="1"/>
    <col min="12037" max="12288" width="9.140625" style="2"/>
    <col min="12289" max="12289" width="14.5703125" style="2" customWidth="1"/>
    <col min="12290" max="12290" width="14" style="2" customWidth="1"/>
    <col min="12291" max="12291" width="90.28515625" style="2" customWidth="1"/>
    <col min="12292" max="12292" width="19.85546875" style="2" customWidth="1"/>
    <col min="12293" max="12544" width="9.140625" style="2"/>
    <col min="12545" max="12545" width="14.5703125" style="2" customWidth="1"/>
    <col min="12546" max="12546" width="14" style="2" customWidth="1"/>
    <col min="12547" max="12547" width="90.28515625" style="2" customWidth="1"/>
    <col min="12548" max="12548" width="19.85546875" style="2" customWidth="1"/>
    <col min="12549" max="12800" width="9.140625" style="2"/>
    <col min="12801" max="12801" width="14.5703125" style="2" customWidth="1"/>
    <col min="12802" max="12802" width="14" style="2" customWidth="1"/>
    <col min="12803" max="12803" width="90.28515625" style="2" customWidth="1"/>
    <col min="12804" max="12804" width="19.85546875" style="2" customWidth="1"/>
    <col min="12805" max="13056" width="9.140625" style="2"/>
    <col min="13057" max="13057" width="14.5703125" style="2" customWidth="1"/>
    <col min="13058" max="13058" width="14" style="2" customWidth="1"/>
    <col min="13059" max="13059" width="90.28515625" style="2" customWidth="1"/>
    <col min="13060" max="13060" width="19.85546875" style="2" customWidth="1"/>
    <col min="13061" max="13312" width="9.140625" style="2"/>
    <col min="13313" max="13313" width="14.5703125" style="2" customWidth="1"/>
    <col min="13314" max="13314" width="14" style="2" customWidth="1"/>
    <col min="13315" max="13315" width="90.28515625" style="2" customWidth="1"/>
    <col min="13316" max="13316" width="19.85546875" style="2" customWidth="1"/>
    <col min="13317" max="13568" width="9.140625" style="2"/>
    <col min="13569" max="13569" width="14.5703125" style="2" customWidth="1"/>
    <col min="13570" max="13570" width="14" style="2" customWidth="1"/>
    <col min="13571" max="13571" width="90.28515625" style="2" customWidth="1"/>
    <col min="13572" max="13572" width="19.85546875" style="2" customWidth="1"/>
    <col min="13573" max="13824" width="9.140625" style="2"/>
    <col min="13825" max="13825" width="14.5703125" style="2" customWidth="1"/>
    <col min="13826" max="13826" width="14" style="2" customWidth="1"/>
    <col min="13827" max="13827" width="90.28515625" style="2" customWidth="1"/>
    <col min="13828" max="13828" width="19.85546875" style="2" customWidth="1"/>
    <col min="13829" max="14080" width="9.140625" style="2"/>
    <col min="14081" max="14081" width="14.5703125" style="2" customWidth="1"/>
    <col min="14082" max="14082" width="14" style="2" customWidth="1"/>
    <col min="14083" max="14083" width="90.28515625" style="2" customWidth="1"/>
    <col min="14084" max="14084" width="19.85546875" style="2" customWidth="1"/>
    <col min="14085" max="14336" width="9.140625" style="2"/>
    <col min="14337" max="14337" width="14.5703125" style="2" customWidth="1"/>
    <col min="14338" max="14338" width="14" style="2" customWidth="1"/>
    <col min="14339" max="14339" width="90.28515625" style="2" customWidth="1"/>
    <col min="14340" max="14340" width="19.85546875" style="2" customWidth="1"/>
    <col min="14341" max="14592" width="9.140625" style="2"/>
    <col min="14593" max="14593" width="14.5703125" style="2" customWidth="1"/>
    <col min="14594" max="14594" width="14" style="2" customWidth="1"/>
    <col min="14595" max="14595" width="90.28515625" style="2" customWidth="1"/>
    <col min="14596" max="14596" width="19.85546875" style="2" customWidth="1"/>
    <col min="14597" max="14848" width="9.140625" style="2"/>
    <col min="14849" max="14849" width="14.5703125" style="2" customWidth="1"/>
    <col min="14850" max="14850" width="14" style="2" customWidth="1"/>
    <col min="14851" max="14851" width="90.28515625" style="2" customWidth="1"/>
    <col min="14852" max="14852" width="19.85546875" style="2" customWidth="1"/>
    <col min="14853" max="15104" width="9.140625" style="2"/>
    <col min="15105" max="15105" width="14.5703125" style="2" customWidth="1"/>
    <col min="15106" max="15106" width="14" style="2" customWidth="1"/>
    <col min="15107" max="15107" width="90.28515625" style="2" customWidth="1"/>
    <col min="15108" max="15108" width="19.85546875" style="2" customWidth="1"/>
    <col min="15109" max="15360" width="9.140625" style="2"/>
    <col min="15361" max="15361" width="14.5703125" style="2" customWidth="1"/>
    <col min="15362" max="15362" width="14" style="2" customWidth="1"/>
    <col min="15363" max="15363" width="90.28515625" style="2" customWidth="1"/>
    <col min="15364" max="15364" width="19.85546875" style="2" customWidth="1"/>
    <col min="15365" max="15616" width="9.140625" style="2"/>
    <col min="15617" max="15617" width="14.5703125" style="2" customWidth="1"/>
    <col min="15618" max="15618" width="14" style="2" customWidth="1"/>
    <col min="15619" max="15619" width="90.28515625" style="2" customWidth="1"/>
    <col min="15620" max="15620" width="19.85546875" style="2" customWidth="1"/>
    <col min="15621" max="15872" width="9.140625" style="2"/>
    <col min="15873" max="15873" width="14.5703125" style="2" customWidth="1"/>
    <col min="15874" max="15874" width="14" style="2" customWidth="1"/>
    <col min="15875" max="15875" width="90.28515625" style="2" customWidth="1"/>
    <col min="15876" max="15876" width="19.85546875" style="2" customWidth="1"/>
    <col min="15877" max="16128" width="9.140625" style="2"/>
    <col min="16129" max="16129" width="14.5703125" style="2" customWidth="1"/>
    <col min="16130" max="16130" width="14" style="2" customWidth="1"/>
    <col min="16131" max="16131" width="90.28515625" style="2" customWidth="1"/>
    <col min="16132" max="16132" width="19.85546875" style="2" customWidth="1"/>
    <col min="16133" max="16384" width="9.140625" style="2"/>
  </cols>
  <sheetData>
    <row r="1" spans="1:5" ht="21" customHeight="1" x14ac:dyDescent="0.2">
      <c r="C1" s="2"/>
      <c r="D1" s="3" t="s">
        <v>0</v>
      </c>
    </row>
    <row r="2" spans="1:5" ht="112.5" customHeight="1" x14ac:dyDescent="0.2">
      <c r="C2" s="2"/>
      <c r="D2" s="4" t="s">
        <v>1</v>
      </c>
    </row>
    <row r="3" spans="1:5" ht="21" customHeight="1" x14ac:dyDescent="0.2">
      <c r="C3" s="2"/>
      <c r="D3" s="5" t="s">
        <v>2</v>
      </c>
      <c r="E3" s="6"/>
    </row>
    <row r="4" spans="1:5" ht="11.25" hidden="1" customHeight="1" x14ac:dyDescent="0.2">
      <c r="C4" s="2"/>
    </row>
    <row r="5" spans="1:5" ht="11.25" hidden="1" customHeight="1" x14ac:dyDescent="0.2">
      <c r="C5" s="2"/>
      <c r="D5" s="8"/>
    </row>
    <row r="6" spans="1:5" ht="11.25" hidden="1" customHeight="1" x14ac:dyDescent="0.2">
      <c r="C6" s="2"/>
      <c r="D6" s="8"/>
    </row>
    <row r="7" spans="1:5" s="10" customFormat="1" ht="4.5" customHeight="1" x14ac:dyDescent="0.15">
      <c r="A7" s="9"/>
      <c r="B7" s="9"/>
      <c r="D7" s="11"/>
    </row>
    <row r="8" spans="1:5" ht="21" customHeight="1" x14ac:dyDescent="0.2">
      <c r="A8" s="91" t="s">
        <v>3</v>
      </c>
      <c r="B8" s="91"/>
      <c r="C8" s="91"/>
      <c r="D8" s="91"/>
    </row>
    <row r="9" spans="1:5" ht="6" customHeight="1" x14ac:dyDescent="0.2">
      <c r="C9" s="2"/>
      <c r="D9" s="8"/>
    </row>
    <row r="10" spans="1:5" ht="12.75" customHeight="1" x14ac:dyDescent="0.2">
      <c r="B10" s="92">
        <v>26000000000</v>
      </c>
      <c r="C10" s="92"/>
      <c r="D10" s="92"/>
    </row>
    <row r="11" spans="1:5" ht="11.25" customHeight="1" x14ac:dyDescent="0.2">
      <c r="B11" s="93" t="s">
        <v>4</v>
      </c>
      <c r="C11" s="93"/>
      <c r="D11" s="93"/>
    </row>
    <row r="12" spans="1:5" ht="3" customHeight="1" x14ac:dyDescent="0.2">
      <c r="C12" s="2"/>
      <c r="D12" s="8"/>
    </row>
    <row r="13" spans="1:5" ht="15.75" customHeight="1" x14ac:dyDescent="0.25">
      <c r="A13" s="94" t="s">
        <v>5</v>
      </c>
      <c r="B13" s="94"/>
      <c r="C13" s="94"/>
      <c r="D13" s="8"/>
    </row>
    <row r="14" spans="1:5" ht="12.75" customHeight="1" x14ac:dyDescent="0.2">
      <c r="C14" s="2"/>
      <c r="D14" s="12" t="s">
        <v>6</v>
      </c>
    </row>
    <row r="15" spans="1:5" ht="16.350000000000001" customHeight="1" x14ac:dyDescent="0.2">
      <c r="A15" s="83" t="s">
        <v>7</v>
      </c>
      <c r="B15" s="81" t="s">
        <v>8</v>
      </c>
      <c r="C15" s="81"/>
      <c r="D15" s="83" t="s">
        <v>9</v>
      </c>
    </row>
    <row r="16" spans="1:5" ht="15.95" customHeight="1" x14ac:dyDescent="0.2">
      <c r="A16" s="84"/>
      <c r="B16" s="82"/>
      <c r="C16" s="95"/>
      <c r="D16" s="84"/>
    </row>
    <row r="17" spans="1:4" ht="11.25" customHeight="1" x14ac:dyDescent="0.2">
      <c r="A17" s="43">
        <v>1</v>
      </c>
      <c r="B17" s="96">
        <v>2</v>
      </c>
      <c r="C17" s="96"/>
      <c r="D17" s="43">
        <v>3</v>
      </c>
    </row>
    <row r="18" spans="1:4" ht="12.75" customHeight="1" x14ac:dyDescent="0.2">
      <c r="A18" s="97" t="s">
        <v>10</v>
      </c>
      <c r="B18" s="97"/>
      <c r="C18" s="97"/>
      <c r="D18" s="97"/>
    </row>
    <row r="19" spans="1:4" ht="27.75" customHeight="1" x14ac:dyDescent="0.2">
      <c r="A19" s="43">
        <v>41021000</v>
      </c>
      <c r="B19" s="86" t="s">
        <v>11</v>
      </c>
      <c r="C19" s="87"/>
      <c r="D19" s="15">
        <v>52543000</v>
      </c>
    </row>
    <row r="20" spans="1:4" ht="12.75" customHeight="1" x14ac:dyDescent="0.2">
      <c r="A20" s="43">
        <v>99000000000</v>
      </c>
      <c r="B20" s="88" t="s">
        <v>12</v>
      </c>
      <c r="C20" s="88"/>
      <c r="D20" s="15">
        <f>D19</f>
        <v>52543000</v>
      </c>
    </row>
    <row r="21" spans="1:4" s="38" customFormat="1" ht="117.75" customHeight="1" x14ac:dyDescent="0.2">
      <c r="A21" s="48">
        <v>41030500</v>
      </c>
      <c r="B21" s="109" t="s">
        <v>48</v>
      </c>
      <c r="C21" s="110"/>
      <c r="D21" s="37">
        <f>46798062</f>
        <v>46798062</v>
      </c>
    </row>
    <row r="22" spans="1:4" ht="12.75" customHeight="1" x14ac:dyDescent="0.2">
      <c r="A22" s="46">
        <v>99000000000</v>
      </c>
      <c r="B22" s="88" t="s">
        <v>12</v>
      </c>
      <c r="C22" s="88"/>
      <c r="D22" s="15">
        <f>D21</f>
        <v>46798062</v>
      </c>
    </row>
    <row r="23" spans="1:4" s="38" customFormat="1" ht="30" customHeight="1" x14ac:dyDescent="0.2">
      <c r="A23" s="48">
        <v>41033000</v>
      </c>
      <c r="B23" s="109" t="s">
        <v>13</v>
      </c>
      <c r="C23" s="110"/>
      <c r="D23" s="37">
        <f>233242400+54288000+2914400+30786000</f>
        <v>321230800</v>
      </c>
    </row>
    <row r="24" spans="1:4" ht="12.75" customHeight="1" x14ac:dyDescent="0.2">
      <c r="A24" s="43">
        <v>99000000000</v>
      </c>
      <c r="B24" s="88" t="s">
        <v>12</v>
      </c>
      <c r="C24" s="88"/>
      <c r="D24" s="15">
        <f>D23</f>
        <v>321230800</v>
      </c>
    </row>
    <row r="25" spans="1:4" ht="27.75" customHeight="1" x14ac:dyDescent="0.2">
      <c r="A25" s="47">
        <v>41033800</v>
      </c>
      <c r="B25" s="86" t="s">
        <v>52</v>
      </c>
      <c r="C25" s="87"/>
      <c r="D25" s="15">
        <v>5950700</v>
      </c>
    </row>
    <row r="26" spans="1:4" ht="12.75" customHeight="1" x14ac:dyDescent="0.2">
      <c r="A26" s="47">
        <v>99000000000</v>
      </c>
      <c r="B26" s="88" t="s">
        <v>12</v>
      </c>
      <c r="C26" s="88"/>
      <c r="D26" s="15">
        <f>D25</f>
        <v>5950700</v>
      </c>
    </row>
    <row r="27" spans="1:4" ht="12.75" customHeight="1" x14ac:dyDescent="0.2">
      <c r="A27" s="43">
        <v>41033900</v>
      </c>
      <c r="B27" s="86" t="s">
        <v>14</v>
      </c>
      <c r="C27" s="87"/>
      <c r="D27" s="15">
        <v>5407135900</v>
      </c>
    </row>
    <row r="28" spans="1:4" ht="12.75" customHeight="1" x14ac:dyDescent="0.2">
      <c r="A28" s="43">
        <v>99000000000</v>
      </c>
      <c r="B28" s="88" t="s">
        <v>12</v>
      </c>
      <c r="C28" s="88"/>
      <c r="D28" s="15">
        <f>D27</f>
        <v>5407135900</v>
      </c>
    </row>
    <row r="29" spans="1:4" ht="44.25" customHeight="1" x14ac:dyDescent="0.2">
      <c r="A29" s="43">
        <v>41034400</v>
      </c>
      <c r="B29" s="86" t="s">
        <v>15</v>
      </c>
      <c r="C29" s="87"/>
      <c r="D29" s="15">
        <v>15806900</v>
      </c>
    </row>
    <row r="30" spans="1:4" ht="12.75" customHeight="1" x14ac:dyDescent="0.2">
      <c r="A30" s="43">
        <v>99000000000</v>
      </c>
      <c r="B30" s="88" t="s">
        <v>12</v>
      </c>
      <c r="C30" s="88"/>
      <c r="D30" s="15">
        <f>D29</f>
        <v>15806900</v>
      </c>
    </row>
    <row r="31" spans="1:4" ht="29.25" customHeight="1" x14ac:dyDescent="0.25">
      <c r="A31" s="43">
        <v>41034500</v>
      </c>
      <c r="B31" s="99" t="s">
        <v>37</v>
      </c>
      <c r="C31" s="100"/>
      <c r="D31" s="37">
        <v>207771409</v>
      </c>
    </row>
    <row r="32" spans="1:4" ht="12.75" customHeight="1" x14ac:dyDescent="0.2">
      <c r="A32" s="43">
        <v>99000000000</v>
      </c>
      <c r="B32" s="88" t="s">
        <v>12</v>
      </c>
      <c r="C32" s="88"/>
      <c r="D32" s="15">
        <f>D31</f>
        <v>207771409</v>
      </c>
    </row>
    <row r="33" spans="1:4" ht="30" customHeight="1" x14ac:dyDescent="0.2">
      <c r="A33" s="43">
        <v>41035400</v>
      </c>
      <c r="B33" s="86" t="s">
        <v>16</v>
      </c>
      <c r="C33" s="87"/>
      <c r="D33" s="15">
        <v>26840500</v>
      </c>
    </row>
    <row r="34" spans="1:4" ht="12.75" customHeight="1" x14ac:dyDescent="0.2">
      <c r="A34" s="43">
        <v>99000000000</v>
      </c>
      <c r="B34" s="88" t="s">
        <v>12</v>
      </c>
      <c r="C34" s="88"/>
      <c r="D34" s="15">
        <f>D33</f>
        <v>26840500</v>
      </c>
    </row>
    <row r="35" spans="1:4" ht="30" customHeight="1" x14ac:dyDescent="0.2">
      <c r="A35" s="46">
        <v>41035600</v>
      </c>
      <c r="B35" s="86" t="s">
        <v>49</v>
      </c>
      <c r="C35" s="87"/>
      <c r="D35" s="15">
        <v>9764008</v>
      </c>
    </row>
    <row r="36" spans="1:4" ht="12.75" customHeight="1" x14ac:dyDescent="0.2">
      <c r="A36" s="46">
        <v>99000000000</v>
      </c>
      <c r="B36" s="88" t="s">
        <v>12</v>
      </c>
      <c r="C36" s="88"/>
      <c r="D36" s="15">
        <f>D35</f>
        <v>9764008</v>
      </c>
    </row>
    <row r="37" spans="1:4" ht="36.75" customHeight="1" x14ac:dyDescent="0.25">
      <c r="A37" s="43">
        <v>41035900</v>
      </c>
      <c r="B37" s="99" t="s">
        <v>36</v>
      </c>
      <c r="C37" s="100"/>
      <c r="D37" s="15">
        <v>72184400</v>
      </c>
    </row>
    <row r="38" spans="1:4" ht="12.75" customHeight="1" x14ac:dyDescent="0.2">
      <c r="A38" s="43">
        <v>99000000000</v>
      </c>
      <c r="B38" s="88" t="s">
        <v>12</v>
      </c>
      <c r="C38" s="88"/>
      <c r="D38" s="15">
        <f>D37</f>
        <v>72184400</v>
      </c>
    </row>
    <row r="39" spans="1:4" s="38" customFormat="1" ht="92.25" customHeight="1" x14ac:dyDescent="0.25">
      <c r="A39" s="48">
        <v>41036100</v>
      </c>
      <c r="B39" s="106" t="s">
        <v>50</v>
      </c>
      <c r="C39" s="107"/>
      <c r="D39" s="37">
        <v>56070608</v>
      </c>
    </row>
    <row r="40" spans="1:4" s="38" customFormat="1" ht="12.75" customHeight="1" x14ac:dyDescent="0.2">
      <c r="A40" s="48">
        <v>99000000000</v>
      </c>
      <c r="B40" s="108" t="s">
        <v>12</v>
      </c>
      <c r="C40" s="108"/>
      <c r="D40" s="37">
        <f>D39</f>
        <v>56070608</v>
      </c>
    </row>
    <row r="41" spans="1:4" s="38" customFormat="1" ht="79.5" customHeight="1" x14ac:dyDescent="0.25">
      <c r="A41" s="48">
        <v>41036400</v>
      </c>
      <c r="B41" s="106" t="s">
        <v>39</v>
      </c>
      <c r="C41" s="107"/>
      <c r="D41" s="37">
        <v>8664830</v>
      </c>
    </row>
    <row r="42" spans="1:4" s="38" customFormat="1" ht="12.75" customHeight="1" x14ac:dyDescent="0.2">
      <c r="A42" s="48">
        <v>99000000000</v>
      </c>
      <c r="B42" s="108" t="s">
        <v>12</v>
      </c>
      <c r="C42" s="108"/>
      <c r="D42" s="37">
        <f>D41</f>
        <v>8664830</v>
      </c>
    </row>
    <row r="43" spans="1:4" ht="26.25" customHeight="1" x14ac:dyDescent="0.25">
      <c r="A43" s="43">
        <v>41037200</v>
      </c>
      <c r="B43" s="99" t="s">
        <v>38</v>
      </c>
      <c r="C43" s="100"/>
      <c r="D43" s="15">
        <v>75607700</v>
      </c>
    </row>
    <row r="44" spans="1:4" ht="12.75" customHeight="1" x14ac:dyDescent="0.2">
      <c r="A44" s="43">
        <v>99000000000</v>
      </c>
      <c r="B44" s="88" t="s">
        <v>12</v>
      </c>
      <c r="C44" s="88"/>
      <c r="D44" s="15">
        <f>D43</f>
        <v>75607700</v>
      </c>
    </row>
    <row r="45" spans="1:4" ht="12.75" customHeight="1" x14ac:dyDescent="0.2">
      <c r="A45" s="89" t="s">
        <v>17</v>
      </c>
      <c r="B45" s="89"/>
      <c r="C45" s="89"/>
      <c r="D45" s="89"/>
    </row>
    <row r="46" spans="1:4" ht="30" customHeight="1" x14ac:dyDescent="0.2">
      <c r="A46" s="46">
        <v>41034500</v>
      </c>
      <c r="B46" s="86" t="s">
        <v>51</v>
      </c>
      <c r="C46" s="87"/>
      <c r="D46" s="15">
        <v>27937432</v>
      </c>
    </row>
    <row r="47" spans="1:4" ht="12.75" customHeight="1" x14ac:dyDescent="0.2">
      <c r="A47" s="46">
        <v>99000000000</v>
      </c>
      <c r="B47" s="88" t="s">
        <v>12</v>
      </c>
      <c r="C47" s="88"/>
      <c r="D47" s="15">
        <f>D46</f>
        <v>27937432</v>
      </c>
    </row>
    <row r="48" spans="1:4" ht="36.75" customHeight="1" x14ac:dyDescent="0.2">
      <c r="A48" s="43">
        <v>41037300</v>
      </c>
      <c r="B48" s="86" t="s">
        <v>18</v>
      </c>
      <c r="C48" s="87"/>
      <c r="D48" s="15">
        <f>1810115100+330167800</f>
        <v>2140282900</v>
      </c>
    </row>
    <row r="49" spans="1:4" ht="12.75" customHeight="1" x14ac:dyDescent="0.2">
      <c r="A49" s="43">
        <v>99000000000</v>
      </c>
      <c r="B49" s="88" t="s">
        <v>12</v>
      </c>
      <c r="C49" s="88"/>
      <c r="D49" s="15">
        <f>D48</f>
        <v>2140282900</v>
      </c>
    </row>
    <row r="50" spans="1:4" s="10" customFormat="1" ht="15.75" customHeight="1" x14ac:dyDescent="0.2">
      <c r="A50" s="40" t="s">
        <v>19</v>
      </c>
      <c r="B50" s="90" t="s">
        <v>20</v>
      </c>
      <c r="C50" s="90"/>
      <c r="D50" s="15">
        <f>D51+D52</f>
        <v>8474589149</v>
      </c>
    </row>
    <row r="51" spans="1:4" ht="15.75" customHeight="1" x14ac:dyDescent="0.2">
      <c r="A51" s="40" t="s">
        <v>19</v>
      </c>
      <c r="B51" s="90" t="s">
        <v>21</v>
      </c>
      <c r="C51" s="90"/>
      <c r="D51" s="15">
        <f>D19+D21+D23+D25+D27+D29+D31+D33+D35+D37+D39+D41+D43</f>
        <v>6306368817</v>
      </c>
    </row>
    <row r="52" spans="1:4" ht="15.75" customHeight="1" x14ac:dyDescent="0.2">
      <c r="A52" s="40" t="s">
        <v>19</v>
      </c>
      <c r="B52" s="85" t="s">
        <v>22</v>
      </c>
      <c r="C52" s="85"/>
      <c r="D52" s="15">
        <f>D46+D48</f>
        <v>2168220332</v>
      </c>
    </row>
    <row r="53" spans="1:4" ht="6" customHeight="1" x14ac:dyDescent="0.2">
      <c r="A53" s="17"/>
      <c r="B53" s="17"/>
      <c r="C53" s="18"/>
      <c r="D53" s="19"/>
    </row>
    <row r="54" spans="1:4" ht="15.75" customHeight="1" x14ac:dyDescent="0.2">
      <c r="A54" s="80" t="s">
        <v>23</v>
      </c>
      <c r="B54" s="80"/>
      <c r="C54" s="80"/>
      <c r="D54" s="19"/>
    </row>
    <row r="55" spans="1:4" ht="11.25" hidden="1" customHeight="1" x14ac:dyDescent="0.2">
      <c r="A55" s="17"/>
      <c r="B55" s="17"/>
      <c r="C55" s="18"/>
      <c r="D55" s="19"/>
    </row>
    <row r="56" spans="1:4" ht="12.75" customHeight="1" x14ac:dyDescent="0.2">
      <c r="A56" s="17"/>
      <c r="B56" s="17"/>
      <c r="C56" s="18"/>
      <c r="D56" s="12" t="s">
        <v>6</v>
      </c>
    </row>
    <row r="57" spans="1:4" s="20" customFormat="1" ht="47.25" customHeight="1" x14ac:dyDescent="0.2">
      <c r="A57" s="81" t="s">
        <v>24</v>
      </c>
      <c r="B57" s="83" t="s">
        <v>25</v>
      </c>
      <c r="C57" s="83" t="s">
        <v>26</v>
      </c>
      <c r="D57" s="83" t="s">
        <v>9</v>
      </c>
    </row>
    <row r="58" spans="1:4" s="20" customFormat="1" ht="35.25" customHeight="1" x14ac:dyDescent="0.2">
      <c r="A58" s="82"/>
      <c r="B58" s="84"/>
      <c r="C58" s="84"/>
      <c r="D58" s="84"/>
    </row>
    <row r="59" spans="1:4" ht="11.25" customHeight="1" x14ac:dyDescent="0.2">
      <c r="A59" s="43">
        <v>1</v>
      </c>
      <c r="B59" s="43">
        <v>2</v>
      </c>
      <c r="C59" s="43">
        <v>3</v>
      </c>
      <c r="D59" s="43">
        <v>4</v>
      </c>
    </row>
    <row r="60" spans="1:4" ht="12.75" customHeight="1" x14ac:dyDescent="0.2">
      <c r="A60" s="49"/>
      <c r="B60" s="78" t="s">
        <v>10</v>
      </c>
      <c r="C60" s="78"/>
      <c r="D60" s="78"/>
    </row>
    <row r="61" spans="1:4" ht="42.75" customHeight="1" x14ac:dyDescent="0.2">
      <c r="A61" s="21" t="s">
        <v>27</v>
      </c>
      <c r="B61" s="21" t="s">
        <v>28</v>
      </c>
      <c r="C61" s="42" t="s">
        <v>29</v>
      </c>
      <c r="D61" s="15">
        <v>36161090</v>
      </c>
    </row>
    <row r="62" spans="1:4" ht="12.75" customHeight="1" x14ac:dyDescent="0.2">
      <c r="A62" s="43">
        <v>99000000000</v>
      </c>
      <c r="B62" s="21" t="s">
        <v>28</v>
      </c>
      <c r="C62" s="44" t="s">
        <v>12</v>
      </c>
      <c r="D62" s="15">
        <v>36161090</v>
      </c>
    </row>
    <row r="63" spans="1:4" ht="69" customHeight="1" x14ac:dyDescent="0.2">
      <c r="A63" s="21" t="s">
        <v>27</v>
      </c>
      <c r="B63" s="21" t="s">
        <v>28</v>
      </c>
      <c r="C63" s="42" t="s">
        <v>30</v>
      </c>
      <c r="D63" s="15">
        <v>2921540</v>
      </c>
    </row>
    <row r="64" spans="1:4" ht="12.75" customHeight="1" x14ac:dyDescent="0.2">
      <c r="A64" s="43">
        <v>99000000000</v>
      </c>
      <c r="B64" s="21" t="s">
        <v>28</v>
      </c>
      <c r="C64" s="44" t="s">
        <v>12</v>
      </c>
      <c r="D64" s="15">
        <v>2921540</v>
      </c>
    </row>
    <row r="65" spans="1:4" ht="57" customHeight="1" x14ac:dyDescent="0.2">
      <c r="A65" s="21" t="s">
        <v>27</v>
      </c>
      <c r="B65" s="21" t="s">
        <v>28</v>
      </c>
      <c r="C65" s="42" t="s">
        <v>31</v>
      </c>
      <c r="D65" s="15">
        <v>6940000</v>
      </c>
    </row>
    <row r="66" spans="1:4" ht="12.75" customHeight="1" x14ac:dyDescent="0.2">
      <c r="A66" s="43">
        <v>99000000000</v>
      </c>
      <c r="B66" s="21" t="s">
        <v>28</v>
      </c>
      <c r="C66" s="44" t="s">
        <v>12</v>
      </c>
      <c r="D66" s="15">
        <v>6940000</v>
      </c>
    </row>
    <row r="67" spans="1:4" ht="33" customHeight="1" x14ac:dyDescent="0.2">
      <c r="A67" s="21" t="s">
        <v>32</v>
      </c>
      <c r="B67" s="21" t="s">
        <v>28</v>
      </c>
      <c r="C67" s="42" t="s">
        <v>33</v>
      </c>
      <c r="D67" s="15">
        <v>7000000</v>
      </c>
    </row>
    <row r="68" spans="1:4" ht="12.75" customHeight="1" x14ac:dyDescent="0.2">
      <c r="A68" s="43">
        <v>99000000000</v>
      </c>
      <c r="B68" s="21" t="s">
        <v>28</v>
      </c>
      <c r="C68" s="44" t="s">
        <v>12</v>
      </c>
      <c r="D68" s="15">
        <v>7000000</v>
      </c>
    </row>
    <row r="69" spans="1:4" ht="12.75" hidden="1" customHeight="1" x14ac:dyDescent="0.2">
      <c r="A69" s="43"/>
      <c r="B69" s="21"/>
      <c r="C69" s="44"/>
      <c r="D69" s="15"/>
    </row>
    <row r="70" spans="1:4" ht="12.75" hidden="1" customHeight="1" x14ac:dyDescent="0.2">
      <c r="A70" s="43"/>
      <c r="B70" s="21"/>
      <c r="C70" s="44"/>
      <c r="D70" s="15"/>
    </row>
    <row r="71" spans="1:4" ht="12.75" customHeight="1" x14ac:dyDescent="0.2">
      <c r="A71" s="78" t="s">
        <v>17</v>
      </c>
      <c r="B71" s="78"/>
      <c r="C71" s="78"/>
      <c r="D71" s="78"/>
    </row>
    <row r="72" spans="1:4" ht="44.25" customHeight="1" x14ac:dyDescent="0.2">
      <c r="A72" s="21" t="s">
        <v>27</v>
      </c>
      <c r="B72" s="21" t="s">
        <v>28</v>
      </c>
      <c r="C72" s="42" t="s">
        <v>29</v>
      </c>
      <c r="D72" s="15">
        <v>50552720</v>
      </c>
    </row>
    <row r="73" spans="1:4" ht="12.75" customHeight="1" x14ac:dyDescent="0.2">
      <c r="A73" s="43">
        <v>99000000000</v>
      </c>
      <c r="B73" s="21" t="s">
        <v>28</v>
      </c>
      <c r="C73" s="44" t="s">
        <v>12</v>
      </c>
      <c r="D73" s="15">
        <v>50552720</v>
      </c>
    </row>
    <row r="74" spans="1:4" ht="71.25" customHeight="1" x14ac:dyDescent="0.2">
      <c r="A74" s="21" t="s">
        <v>27</v>
      </c>
      <c r="B74" s="21" t="s">
        <v>28</v>
      </c>
      <c r="C74" s="42" t="s">
        <v>30</v>
      </c>
      <c r="D74" s="15">
        <v>68660</v>
      </c>
    </row>
    <row r="75" spans="1:4" ht="12.75" customHeight="1" x14ac:dyDescent="0.2">
      <c r="A75" s="43">
        <v>99000000000</v>
      </c>
      <c r="B75" s="21" t="s">
        <v>28</v>
      </c>
      <c r="C75" s="44" t="s">
        <v>12</v>
      </c>
      <c r="D75" s="15">
        <v>68660</v>
      </c>
    </row>
    <row r="76" spans="1:4" ht="55.5" customHeight="1" x14ac:dyDescent="0.2">
      <c r="A76" s="21" t="s">
        <v>27</v>
      </c>
      <c r="B76" s="21" t="s">
        <v>28</v>
      </c>
      <c r="C76" s="42" t="s">
        <v>31</v>
      </c>
      <c r="D76" s="15">
        <v>27000000</v>
      </c>
    </row>
    <row r="77" spans="1:4" ht="12.75" customHeight="1" x14ac:dyDescent="0.2">
      <c r="A77" s="43">
        <v>99000000000</v>
      </c>
      <c r="B77" s="21" t="s">
        <v>28</v>
      </c>
      <c r="C77" s="44" t="s">
        <v>12</v>
      </c>
      <c r="D77" s="15">
        <v>27000000</v>
      </c>
    </row>
    <row r="78" spans="1:4" s="38" customFormat="1" ht="30" hidden="1" customHeight="1" x14ac:dyDescent="0.2">
      <c r="A78" s="35"/>
      <c r="B78" s="35"/>
      <c r="C78" s="36"/>
      <c r="D78" s="37"/>
    </row>
    <row r="79" spans="1:4" ht="12.75" hidden="1" customHeight="1" x14ac:dyDescent="0.2">
      <c r="A79" s="43"/>
      <c r="B79" s="21"/>
      <c r="C79" s="44"/>
      <c r="D79" s="15"/>
    </row>
    <row r="80" spans="1:4" s="10" customFormat="1" ht="15.75" customHeight="1" x14ac:dyDescent="0.2">
      <c r="A80" s="40" t="s">
        <v>19</v>
      </c>
      <c r="B80" s="40" t="s">
        <v>19</v>
      </c>
      <c r="C80" s="41" t="s">
        <v>20</v>
      </c>
      <c r="D80" s="15">
        <f>D81+D82</f>
        <v>130644010</v>
      </c>
    </row>
    <row r="81" spans="1:4" ht="15.75" customHeight="1" x14ac:dyDescent="0.2">
      <c r="A81" s="40" t="s">
        <v>19</v>
      </c>
      <c r="B81" s="40" t="s">
        <v>19</v>
      </c>
      <c r="C81" s="41" t="s">
        <v>21</v>
      </c>
      <c r="D81" s="15">
        <f>D61+D63+D65+D67</f>
        <v>53022630</v>
      </c>
    </row>
    <row r="82" spans="1:4" ht="15.75" customHeight="1" x14ac:dyDescent="0.2">
      <c r="A82" s="40" t="s">
        <v>19</v>
      </c>
      <c r="B82" s="40" t="s">
        <v>19</v>
      </c>
      <c r="C82" s="41" t="s">
        <v>22</v>
      </c>
      <c r="D82" s="15">
        <f>D72+D74+D76</f>
        <v>77621380</v>
      </c>
    </row>
    <row r="84" spans="1:4" ht="11.25" customHeight="1" x14ac:dyDescent="0.2">
      <c r="C84" s="2"/>
      <c r="D84" s="8"/>
    </row>
    <row r="85" spans="1:4" ht="12" customHeight="1" x14ac:dyDescent="0.2">
      <c r="A85" s="79" t="s">
        <v>34</v>
      </c>
      <c r="B85" s="79"/>
      <c r="C85" s="25" t="s">
        <v>35</v>
      </c>
      <c r="D85" s="8"/>
    </row>
    <row r="86" spans="1:4" ht="11.25" customHeight="1" x14ac:dyDescent="0.2">
      <c r="C86" s="2"/>
      <c r="D86" s="8"/>
    </row>
  </sheetData>
  <mergeCells count="51">
    <mergeCell ref="A8:D8"/>
    <mergeCell ref="B10:D10"/>
    <mergeCell ref="B11:D11"/>
    <mergeCell ref="A13:C13"/>
    <mergeCell ref="A15:A16"/>
    <mergeCell ref="B15:C16"/>
    <mergeCell ref="D15:D16"/>
    <mergeCell ref="B32:C32"/>
    <mergeCell ref="B17:C17"/>
    <mergeCell ref="A18:D18"/>
    <mergeCell ref="B19:C19"/>
    <mergeCell ref="B20:C20"/>
    <mergeCell ref="B23:C23"/>
    <mergeCell ref="B24:C24"/>
    <mergeCell ref="B21:C21"/>
    <mergeCell ref="B22:C22"/>
    <mergeCell ref="B27:C27"/>
    <mergeCell ref="B28:C28"/>
    <mergeCell ref="B29:C29"/>
    <mergeCell ref="B30:C30"/>
    <mergeCell ref="B31:C31"/>
    <mergeCell ref="B25:C25"/>
    <mergeCell ref="B26:C26"/>
    <mergeCell ref="B46:C46"/>
    <mergeCell ref="B47:C47"/>
    <mergeCell ref="B43:C43"/>
    <mergeCell ref="B44:C44"/>
    <mergeCell ref="A45:D45"/>
    <mergeCell ref="B42:C42"/>
    <mergeCell ref="B35:C35"/>
    <mergeCell ref="B36:C36"/>
    <mergeCell ref="B39:C39"/>
    <mergeCell ref="B40:C40"/>
    <mergeCell ref="B33:C33"/>
    <mergeCell ref="B34:C34"/>
    <mergeCell ref="B37:C37"/>
    <mergeCell ref="B38:C38"/>
    <mergeCell ref="B41:C41"/>
    <mergeCell ref="B48:C48"/>
    <mergeCell ref="B49:C49"/>
    <mergeCell ref="D57:D58"/>
    <mergeCell ref="B60:D60"/>
    <mergeCell ref="A71:D71"/>
    <mergeCell ref="B50:C50"/>
    <mergeCell ref="A85:B85"/>
    <mergeCell ref="B51:C51"/>
    <mergeCell ref="B52:C52"/>
    <mergeCell ref="A54:C54"/>
    <mergeCell ref="A57:A58"/>
    <mergeCell ref="B57:B58"/>
    <mergeCell ref="C57:C58"/>
  </mergeCells>
  <pageMargins left="0.7" right="0.7" top="0.75" bottom="0.75" header="0.3" footer="0.3"/>
  <pageSetup paperSize="9" scale="63" orientation="portrait" r:id="rId1"/>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view="pageBreakPreview" topLeftCell="A20" zoomScale="106" zoomScaleNormal="100" zoomScaleSheetLayoutView="106" workbookViewId="0">
      <selection activeCell="B26" sqref="B26:D26"/>
    </sheetView>
  </sheetViews>
  <sheetFormatPr defaultColWidth="9.140625" defaultRowHeight="15.75" x14ac:dyDescent="0.2"/>
  <cols>
    <col min="1" max="1" width="14.5703125" style="1" customWidth="1"/>
    <col min="2" max="2" width="14" style="1" customWidth="1"/>
    <col min="3" max="3" width="76.42578125" style="20" customWidth="1"/>
    <col min="4" max="4" width="12.42578125" style="20" customWidth="1"/>
    <col min="5" max="5" width="16.28515625" style="7" customWidth="1"/>
    <col min="6" max="6" width="9.140625" style="2"/>
    <col min="7" max="7" width="18.42578125" style="68" customWidth="1"/>
    <col min="8" max="8" width="26.85546875" style="2" customWidth="1"/>
    <col min="9" max="257" width="9.140625" style="2"/>
    <col min="258" max="258" width="14.5703125" style="2" customWidth="1"/>
    <col min="259" max="259" width="14" style="2" customWidth="1"/>
    <col min="260" max="260" width="90.28515625" style="2" customWidth="1"/>
    <col min="261" max="261" width="19.85546875" style="2" customWidth="1"/>
    <col min="262" max="513" width="9.140625" style="2"/>
    <col min="514" max="514" width="14.5703125" style="2" customWidth="1"/>
    <col min="515" max="515" width="14" style="2" customWidth="1"/>
    <col min="516" max="516" width="90.28515625" style="2" customWidth="1"/>
    <col min="517" max="517" width="19.85546875" style="2" customWidth="1"/>
    <col min="518" max="769" width="9.140625" style="2"/>
    <col min="770" max="770" width="14.5703125" style="2" customWidth="1"/>
    <col min="771" max="771" width="14" style="2" customWidth="1"/>
    <col min="772" max="772" width="90.28515625" style="2" customWidth="1"/>
    <col min="773" max="773" width="19.85546875" style="2" customWidth="1"/>
    <col min="774" max="1025" width="9.140625" style="2"/>
    <col min="1026" max="1026" width="14.5703125" style="2" customWidth="1"/>
    <col min="1027" max="1027" width="14" style="2" customWidth="1"/>
    <col min="1028" max="1028" width="90.28515625" style="2" customWidth="1"/>
    <col min="1029" max="1029" width="19.85546875" style="2" customWidth="1"/>
    <col min="1030" max="1281" width="9.140625" style="2"/>
    <col min="1282" max="1282" width="14.5703125" style="2" customWidth="1"/>
    <col min="1283" max="1283" width="14" style="2" customWidth="1"/>
    <col min="1284" max="1284" width="90.28515625" style="2" customWidth="1"/>
    <col min="1285" max="1285" width="19.85546875" style="2" customWidth="1"/>
    <col min="1286" max="1537" width="9.140625" style="2"/>
    <col min="1538" max="1538" width="14.5703125" style="2" customWidth="1"/>
    <col min="1539" max="1539" width="14" style="2" customWidth="1"/>
    <col min="1540" max="1540" width="90.28515625" style="2" customWidth="1"/>
    <col min="1541" max="1541" width="19.85546875" style="2" customWidth="1"/>
    <col min="1542" max="1793" width="9.140625" style="2"/>
    <col min="1794" max="1794" width="14.5703125" style="2" customWidth="1"/>
    <col min="1795" max="1795" width="14" style="2" customWidth="1"/>
    <col min="1796" max="1796" width="90.28515625" style="2" customWidth="1"/>
    <col min="1797" max="1797" width="19.85546875" style="2" customWidth="1"/>
    <col min="1798" max="2049" width="9.140625" style="2"/>
    <col min="2050" max="2050" width="14.5703125" style="2" customWidth="1"/>
    <col min="2051" max="2051" width="14" style="2" customWidth="1"/>
    <col min="2052" max="2052" width="90.28515625" style="2" customWidth="1"/>
    <col min="2053" max="2053" width="19.85546875" style="2" customWidth="1"/>
    <col min="2054" max="2305" width="9.140625" style="2"/>
    <col min="2306" max="2306" width="14.5703125" style="2" customWidth="1"/>
    <col min="2307" max="2307" width="14" style="2" customWidth="1"/>
    <col min="2308" max="2308" width="90.28515625" style="2" customWidth="1"/>
    <col min="2309" max="2309" width="19.85546875" style="2" customWidth="1"/>
    <col min="2310" max="2561" width="9.140625" style="2"/>
    <col min="2562" max="2562" width="14.5703125" style="2" customWidth="1"/>
    <col min="2563" max="2563" width="14" style="2" customWidth="1"/>
    <col min="2564" max="2564" width="90.28515625" style="2" customWidth="1"/>
    <col min="2565" max="2565" width="19.85546875" style="2" customWidth="1"/>
    <col min="2566" max="2817" width="9.140625" style="2"/>
    <col min="2818" max="2818" width="14.5703125" style="2" customWidth="1"/>
    <col min="2819" max="2819" width="14" style="2" customWidth="1"/>
    <col min="2820" max="2820" width="90.28515625" style="2" customWidth="1"/>
    <col min="2821" max="2821" width="19.85546875" style="2" customWidth="1"/>
    <col min="2822" max="3073" width="9.140625" style="2"/>
    <col min="3074" max="3074" width="14.5703125" style="2" customWidth="1"/>
    <col min="3075" max="3075" width="14" style="2" customWidth="1"/>
    <col min="3076" max="3076" width="90.28515625" style="2" customWidth="1"/>
    <col min="3077" max="3077" width="19.85546875" style="2" customWidth="1"/>
    <col min="3078" max="3329" width="9.140625" style="2"/>
    <col min="3330" max="3330" width="14.5703125" style="2" customWidth="1"/>
    <col min="3331" max="3331" width="14" style="2" customWidth="1"/>
    <col min="3332" max="3332" width="90.28515625" style="2" customWidth="1"/>
    <col min="3333" max="3333" width="19.85546875" style="2" customWidth="1"/>
    <col min="3334" max="3585" width="9.140625" style="2"/>
    <col min="3586" max="3586" width="14.5703125" style="2" customWidth="1"/>
    <col min="3587" max="3587" width="14" style="2" customWidth="1"/>
    <col min="3588" max="3588" width="90.28515625" style="2" customWidth="1"/>
    <col min="3589" max="3589" width="19.85546875" style="2" customWidth="1"/>
    <col min="3590" max="3841" width="9.140625" style="2"/>
    <col min="3842" max="3842" width="14.5703125" style="2" customWidth="1"/>
    <col min="3843" max="3843" width="14" style="2" customWidth="1"/>
    <col min="3844" max="3844" width="90.28515625" style="2" customWidth="1"/>
    <col min="3845" max="3845" width="19.85546875" style="2" customWidth="1"/>
    <col min="3846" max="4097" width="9.140625" style="2"/>
    <col min="4098" max="4098" width="14.5703125" style="2" customWidth="1"/>
    <col min="4099" max="4099" width="14" style="2" customWidth="1"/>
    <col min="4100" max="4100" width="90.28515625" style="2" customWidth="1"/>
    <col min="4101" max="4101" width="19.85546875" style="2" customWidth="1"/>
    <col min="4102" max="4353" width="9.140625" style="2"/>
    <col min="4354" max="4354" width="14.5703125" style="2" customWidth="1"/>
    <col min="4355" max="4355" width="14" style="2" customWidth="1"/>
    <col min="4356" max="4356" width="90.28515625" style="2" customWidth="1"/>
    <col min="4357" max="4357" width="19.85546875" style="2" customWidth="1"/>
    <col min="4358" max="4609" width="9.140625" style="2"/>
    <col min="4610" max="4610" width="14.5703125" style="2" customWidth="1"/>
    <col min="4611" max="4611" width="14" style="2" customWidth="1"/>
    <col min="4612" max="4612" width="90.28515625" style="2" customWidth="1"/>
    <col min="4613" max="4613" width="19.85546875" style="2" customWidth="1"/>
    <col min="4614" max="4865" width="9.140625" style="2"/>
    <col min="4866" max="4866" width="14.5703125" style="2" customWidth="1"/>
    <col min="4867" max="4867" width="14" style="2" customWidth="1"/>
    <col min="4868" max="4868" width="90.28515625" style="2" customWidth="1"/>
    <col min="4869" max="4869" width="19.85546875" style="2" customWidth="1"/>
    <col min="4870" max="5121" width="9.140625" style="2"/>
    <col min="5122" max="5122" width="14.5703125" style="2" customWidth="1"/>
    <col min="5123" max="5123" width="14" style="2" customWidth="1"/>
    <col min="5124" max="5124" width="90.28515625" style="2" customWidth="1"/>
    <col min="5125" max="5125" width="19.85546875" style="2" customWidth="1"/>
    <col min="5126" max="5377" width="9.140625" style="2"/>
    <col min="5378" max="5378" width="14.5703125" style="2" customWidth="1"/>
    <col min="5379" max="5379" width="14" style="2" customWidth="1"/>
    <col min="5380" max="5380" width="90.28515625" style="2" customWidth="1"/>
    <col min="5381" max="5381" width="19.85546875" style="2" customWidth="1"/>
    <col min="5382" max="5633" width="9.140625" style="2"/>
    <col min="5634" max="5634" width="14.5703125" style="2" customWidth="1"/>
    <col min="5635" max="5635" width="14" style="2" customWidth="1"/>
    <col min="5636" max="5636" width="90.28515625" style="2" customWidth="1"/>
    <col min="5637" max="5637" width="19.85546875" style="2" customWidth="1"/>
    <col min="5638" max="5889" width="9.140625" style="2"/>
    <col min="5890" max="5890" width="14.5703125" style="2" customWidth="1"/>
    <col min="5891" max="5891" width="14" style="2" customWidth="1"/>
    <col min="5892" max="5892" width="90.28515625" style="2" customWidth="1"/>
    <col min="5893" max="5893" width="19.85546875" style="2" customWidth="1"/>
    <col min="5894" max="6145" width="9.140625" style="2"/>
    <col min="6146" max="6146" width="14.5703125" style="2" customWidth="1"/>
    <col min="6147" max="6147" width="14" style="2" customWidth="1"/>
    <col min="6148" max="6148" width="90.28515625" style="2" customWidth="1"/>
    <col min="6149" max="6149" width="19.85546875" style="2" customWidth="1"/>
    <col min="6150" max="6401" width="9.140625" style="2"/>
    <col min="6402" max="6402" width="14.5703125" style="2" customWidth="1"/>
    <col min="6403" max="6403" width="14" style="2" customWidth="1"/>
    <col min="6404" max="6404" width="90.28515625" style="2" customWidth="1"/>
    <col min="6405" max="6405" width="19.85546875" style="2" customWidth="1"/>
    <col min="6406" max="6657" width="9.140625" style="2"/>
    <col min="6658" max="6658" width="14.5703125" style="2" customWidth="1"/>
    <col min="6659" max="6659" width="14" style="2" customWidth="1"/>
    <col min="6660" max="6660" width="90.28515625" style="2" customWidth="1"/>
    <col min="6661" max="6661" width="19.85546875" style="2" customWidth="1"/>
    <col min="6662" max="6913" width="9.140625" style="2"/>
    <col min="6914" max="6914" width="14.5703125" style="2" customWidth="1"/>
    <col min="6915" max="6915" width="14" style="2" customWidth="1"/>
    <col min="6916" max="6916" width="90.28515625" style="2" customWidth="1"/>
    <col min="6917" max="6917" width="19.85546875" style="2" customWidth="1"/>
    <col min="6918" max="7169" width="9.140625" style="2"/>
    <col min="7170" max="7170" width="14.5703125" style="2" customWidth="1"/>
    <col min="7171" max="7171" width="14" style="2" customWidth="1"/>
    <col min="7172" max="7172" width="90.28515625" style="2" customWidth="1"/>
    <col min="7173" max="7173" width="19.85546875" style="2" customWidth="1"/>
    <col min="7174" max="7425" width="9.140625" style="2"/>
    <col min="7426" max="7426" width="14.5703125" style="2" customWidth="1"/>
    <col min="7427" max="7427" width="14" style="2" customWidth="1"/>
    <col min="7428" max="7428" width="90.28515625" style="2" customWidth="1"/>
    <col min="7429" max="7429" width="19.85546875" style="2" customWidth="1"/>
    <col min="7430" max="7681" width="9.140625" style="2"/>
    <col min="7682" max="7682" width="14.5703125" style="2" customWidth="1"/>
    <col min="7683" max="7683" width="14" style="2" customWidth="1"/>
    <col min="7684" max="7684" width="90.28515625" style="2" customWidth="1"/>
    <col min="7685" max="7685" width="19.85546875" style="2" customWidth="1"/>
    <col min="7686" max="7937" width="9.140625" style="2"/>
    <col min="7938" max="7938" width="14.5703125" style="2" customWidth="1"/>
    <col min="7939" max="7939" width="14" style="2" customWidth="1"/>
    <col min="7940" max="7940" width="90.28515625" style="2" customWidth="1"/>
    <col min="7941" max="7941" width="19.85546875" style="2" customWidth="1"/>
    <col min="7942" max="8193" width="9.140625" style="2"/>
    <col min="8194" max="8194" width="14.5703125" style="2" customWidth="1"/>
    <col min="8195" max="8195" width="14" style="2" customWidth="1"/>
    <col min="8196" max="8196" width="90.28515625" style="2" customWidth="1"/>
    <col min="8197" max="8197" width="19.85546875" style="2" customWidth="1"/>
    <col min="8198" max="8449" width="9.140625" style="2"/>
    <col min="8450" max="8450" width="14.5703125" style="2" customWidth="1"/>
    <col min="8451" max="8451" width="14" style="2" customWidth="1"/>
    <col min="8452" max="8452" width="90.28515625" style="2" customWidth="1"/>
    <col min="8453" max="8453" width="19.85546875" style="2" customWidth="1"/>
    <col min="8454" max="8705" width="9.140625" style="2"/>
    <col min="8706" max="8706" width="14.5703125" style="2" customWidth="1"/>
    <col min="8707" max="8707" width="14" style="2" customWidth="1"/>
    <col min="8708" max="8708" width="90.28515625" style="2" customWidth="1"/>
    <col min="8709" max="8709" width="19.85546875" style="2" customWidth="1"/>
    <col min="8710" max="8961" width="9.140625" style="2"/>
    <col min="8962" max="8962" width="14.5703125" style="2" customWidth="1"/>
    <col min="8963" max="8963" width="14" style="2" customWidth="1"/>
    <col min="8964" max="8964" width="90.28515625" style="2" customWidth="1"/>
    <col min="8965" max="8965" width="19.85546875" style="2" customWidth="1"/>
    <col min="8966" max="9217" width="9.140625" style="2"/>
    <col min="9218" max="9218" width="14.5703125" style="2" customWidth="1"/>
    <col min="9219" max="9219" width="14" style="2" customWidth="1"/>
    <col min="9220" max="9220" width="90.28515625" style="2" customWidth="1"/>
    <col min="9221" max="9221" width="19.85546875" style="2" customWidth="1"/>
    <col min="9222" max="9473" width="9.140625" style="2"/>
    <col min="9474" max="9474" width="14.5703125" style="2" customWidth="1"/>
    <col min="9475" max="9475" width="14" style="2" customWidth="1"/>
    <col min="9476" max="9476" width="90.28515625" style="2" customWidth="1"/>
    <col min="9477" max="9477" width="19.85546875" style="2" customWidth="1"/>
    <col min="9478" max="9729" width="9.140625" style="2"/>
    <col min="9730" max="9730" width="14.5703125" style="2" customWidth="1"/>
    <col min="9731" max="9731" width="14" style="2" customWidth="1"/>
    <col min="9732" max="9732" width="90.28515625" style="2" customWidth="1"/>
    <col min="9733" max="9733" width="19.85546875" style="2" customWidth="1"/>
    <col min="9734" max="9985" width="9.140625" style="2"/>
    <col min="9986" max="9986" width="14.5703125" style="2" customWidth="1"/>
    <col min="9987" max="9987" width="14" style="2" customWidth="1"/>
    <col min="9988" max="9988" width="90.28515625" style="2" customWidth="1"/>
    <col min="9989" max="9989" width="19.85546875" style="2" customWidth="1"/>
    <col min="9990" max="10241" width="9.140625" style="2"/>
    <col min="10242" max="10242" width="14.5703125" style="2" customWidth="1"/>
    <col min="10243" max="10243" width="14" style="2" customWidth="1"/>
    <col min="10244" max="10244" width="90.28515625" style="2" customWidth="1"/>
    <col min="10245" max="10245" width="19.85546875" style="2" customWidth="1"/>
    <col min="10246" max="10497" width="9.140625" style="2"/>
    <col min="10498" max="10498" width="14.5703125" style="2" customWidth="1"/>
    <col min="10499" max="10499" width="14" style="2" customWidth="1"/>
    <col min="10500" max="10500" width="90.28515625" style="2" customWidth="1"/>
    <col min="10501" max="10501" width="19.85546875" style="2" customWidth="1"/>
    <col min="10502" max="10753" width="9.140625" style="2"/>
    <col min="10754" max="10754" width="14.5703125" style="2" customWidth="1"/>
    <col min="10755" max="10755" width="14" style="2" customWidth="1"/>
    <col min="10756" max="10756" width="90.28515625" style="2" customWidth="1"/>
    <col min="10757" max="10757" width="19.85546875" style="2" customWidth="1"/>
    <col min="10758" max="11009" width="9.140625" style="2"/>
    <col min="11010" max="11010" width="14.5703125" style="2" customWidth="1"/>
    <col min="11011" max="11011" width="14" style="2" customWidth="1"/>
    <col min="11012" max="11012" width="90.28515625" style="2" customWidth="1"/>
    <col min="11013" max="11013" width="19.85546875" style="2" customWidth="1"/>
    <col min="11014" max="11265" width="9.140625" style="2"/>
    <col min="11266" max="11266" width="14.5703125" style="2" customWidth="1"/>
    <col min="11267" max="11267" width="14" style="2" customWidth="1"/>
    <col min="11268" max="11268" width="90.28515625" style="2" customWidth="1"/>
    <col min="11269" max="11269" width="19.85546875" style="2" customWidth="1"/>
    <col min="11270" max="11521" width="9.140625" style="2"/>
    <col min="11522" max="11522" width="14.5703125" style="2" customWidth="1"/>
    <col min="11523" max="11523" width="14" style="2" customWidth="1"/>
    <col min="11524" max="11524" width="90.28515625" style="2" customWidth="1"/>
    <col min="11525" max="11525" width="19.85546875" style="2" customWidth="1"/>
    <col min="11526" max="11777" width="9.140625" style="2"/>
    <col min="11778" max="11778" width="14.5703125" style="2" customWidth="1"/>
    <col min="11779" max="11779" width="14" style="2" customWidth="1"/>
    <col min="11780" max="11780" width="90.28515625" style="2" customWidth="1"/>
    <col min="11781" max="11781" width="19.85546875" style="2" customWidth="1"/>
    <col min="11782" max="12033" width="9.140625" style="2"/>
    <col min="12034" max="12034" width="14.5703125" style="2" customWidth="1"/>
    <col min="12035" max="12035" width="14" style="2" customWidth="1"/>
    <col min="12036" max="12036" width="90.28515625" style="2" customWidth="1"/>
    <col min="12037" max="12037" width="19.85546875" style="2" customWidth="1"/>
    <col min="12038" max="12289" width="9.140625" style="2"/>
    <col min="12290" max="12290" width="14.5703125" style="2" customWidth="1"/>
    <col min="12291" max="12291" width="14" style="2" customWidth="1"/>
    <col min="12292" max="12292" width="90.28515625" style="2" customWidth="1"/>
    <col min="12293" max="12293" width="19.85546875" style="2" customWidth="1"/>
    <col min="12294" max="12545" width="9.140625" style="2"/>
    <col min="12546" max="12546" width="14.5703125" style="2" customWidth="1"/>
    <col min="12547" max="12547" width="14" style="2" customWidth="1"/>
    <col min="12548" max="12548" width="90.28515625" style="2" customWidth="1"/>
    <col min="12549" max="12549" width="19.85546875" style="2" customWidth="1"/>
    <col min="12550" max="12801" width="9.140625" style="2"/>
    <col min="12802" max="12802" width="14.5703125" style="2" customWidth="1"/>
    <col min="12803" max="12803" width="14" style="2" customWidth="1"/>
    <col min="12804" max="12804" width="90.28515625" style="2" customWidth="1"/>
    <col min="12805" max="12805" width="19.85546875" style="2" customWidth="1"/>
    <col min="12806" max="13057" width="9.140625" style="2"/>
    <col min="13058" max="13058" width="14.5703125" style="2" customWidth="1"/>
    <col min="13059" max="13059" width="14" style="2" customWidth="1"/>
    <col min="13060" max="13060" width="90.28515625" style="2" customWidth="1"/>
    <col min="13061" max="13061" width="19.85546875" style="2" customWidth="1"/>
    <col min="13062" max="13313" width="9.140625" style="2"/>
    <col min="13314" max="13314" width="14.5703125" style="2" customWidth="1"/>
    <col min="13315" max="13315" width="14" style="2" customWidth="1"/>
    <col min="13316" max="13316" width="90.28515625" style="2" customWidth="1"/>
    <col min="13317" max="13317" width="19.85546875" style="2" customWidth="1"/>
    <col min="13318" max="13569" width="9.140625" style="2"/>
    <col min="13570" max="13570" width="14.5703125" style="2" customWidth="1"/>
    <col min="13571" max="13571" width="14" style="2" customWidth="1"/>
    <col min="13572" max="13572" width="90.28515625" style="2" customWidth="1"/>
    <col min="13573" max="13573" width="19.85546875" style="2" customWidth="1"/>
    <col min="13574" max="13825" width="9.140625" style="2"/>
    <col min="13826" max="13826" width="14.5703125" style="2" customWidth="1"/>
    <col min="13827" max="13827" width="14" style="2" customWidth="1"/>
    <col min="13828" max="13828" width="90.28515625" style="2" customWidth="1"/>
    <col min="13829" max="13829" width="19.85546875" style="2" customWidth="1"/>
    <col min="13830" max="14081" width="9.140625" style="2"/>
    <col min="14082" max="14082" width="14.5703125" style="2" customWidth="1"/>
    <col min="14083" max="14083" width="14" style="2" customWidth="1"/>
    <col min="14084" max="14084" width="90.28515625" style="2" customWidth="1"/>
    <col min="14085" max="14085" width="19.85546875" style="2" customWidth="1"/>
    <col min="14086" max="14337" width="9.140625" style="2"/>
    <col min="14338" max="14338" width="14.5703125" style="2" customWidth="1"/>
    <col min="14339" max="14339" width="14" style="2" customWidth="1"/>
    <col min="14340" max="14340" width="90.28515625" style="2" customWidth="1"/>
    <col min="14341" max="14341" width="19.85546875" style="2" customWidth="1"/>
    <col min="14342" max="14593" width="9.140625" style="2"/>
    <col min="14594" max="14594" width="14.5703125" style="2" customWidth="1"/>
    <col min="14595" max="14595" width="14" style="2" customWidth="1"/>
    <col min="14596" max="14596" width="90.28515625" style="2" customWidth="1"/>
    <col min="14597" max="14597" width="19.85546875" style="2" customWidth="1"/>
    <col min="14598" max="14849" width="9.140625" style="2"/>
    <col min="14850" max="14850" width="14.5703125" style="2" customWidth="1"/>
    <col min="14851" max="14851" width="14" style="2" customWidth="1"/>
    <col min="14852" max="14852" width="90.28515625" style="2" customWidth="1"/>
    <col min="14853" max="14853" width="19.85546875" style="2" customWidth="1"/>
    <col min="14854" max="15105" width="9.140625" style="2"/>
    <col min="15106" max="15106" width="14.5703125" style="2" customWidth="1"/>
    <col min="15107" max="15107" width="14" style="2" customWidth="1"/>
    <col min="15108" max="15108" width="90.28515625" style="2" customWidth="1"/>
    <col min="15109" max="15109" width="19.85546875" style="2" customWidth="1"/>
    <col min="15110" max="15361" width="9.140625" style="2"/>
    <col min="15362" max="15362" width="14.5703125" style="2" customWidth="1"/>
    <col min="15363" max="15363" width="14" style="2" customWidth="1"/>
    <col min="15364" max="15364" width="90.28515625" style="2" customWidth="1"/>
    <col min="15365" max="15365" width="19.85546875" style="2" customWidth="1"/>
    <col min="15366" max="15617" width="9.140625" style="2"/>
    <col min="15618" max="15618" width="14.5703125" style="2" customWidth="1"/>
    <col min="15619" max="15619" width="14" style="2" customWidth="1"/>
    <col min="15620" max="15620" width="90.28515625" style="2" customWidth="1"/>
    <col min="15621" max="15621" width="19.85546875" style="2" customWidth="1"/>
    <col min="15622" max="15873" width="9.140625" style="2"/>
    <col min="15874" max="15874" width="14.5703125" style="2" customWidth="1"/>
    <col min="15875" max="15875" width="14" style="2" customWidth="1"/>
    <col min="15876" max="15876" width="90.28515625" style="2" customWidth="1"/>
    <col min="15877" max="15877" width="19.85546875" style="2" customWidth="1"/>
    <col min="15878" max="16129" width="9.140625" style="2"/>
    <col min="16130" max="16130" width="14.5703125" style="2" customWidth="1"/>
    <col min="16131" max="16131" width="14" style="2" customWidth="1"/>
    <col min="16132" max="16132" width="90.28515625" style="2" customWidth="1"/>
    <col min="16133" max="16133" width="19.85546875" style="2" customWidth="1"/>
    <col min="16134" max="16384" width="9.140625" style="2"/>
  </cols>
  <sheetData>
    <row r="1" spans="1:8" ht="19.5" thickBot="1" x14ac:dyDescent="0.35">
      <c r="C1" s="2"/>
      <c r="D1" s="139" t="s">
        <v>0</v>
      </c>
      <c r="E1" s="139"/>
      <c r="G1" s="67">
        <f>вересень!D50</f>
        <v>8474589149</v>
      </c>
      <c r="H1" s="55" t="s">
        <v>55</v>
      </c>
    </row>
    <row r="2" spans="1:8" ht="47.25" customHeight="1" x14ac:dyDescent="0.2">
      <c r="C2" s="2"/>
      <c r="D2" s="140" t="s">
        <v>56</v>
      </c>
      <c r="E2" s="140"/>
    </row>
    <row r="3" spans="1:8" x14ac:dyDescent="0.2">
      <c r="C3" s="2"/>
      <c r="D3" s="141" t="s">
        <v>57</v>
      </c>
      <c r="E3" s="141"/>
      <c r="F3" s="6"/>
    </row>
    <row r="4" spans="1:8" x14ac:dyDescent="0.2">
      <c r="C4" s="2"/>
      <c r="D4" s="2"/>
    </row>
    <row r="5" spans="1:8" x14ac:dyDescent="0.2">
      <c r="C5" s="2"/>
      <c r="D5" s="2"/>
      <c r="E5" s="8"/>
    </row>
    <row r="6" spans="1:8" x14ac:dyDescent="0.2">
      <c r="C6" s="2"/>
      <c r="D6" s="2"/>
      <c r="E6" s="8"/>
    </row>
    <row r="7" spans="1:8" s="10" customFormat="1" x14ac:dyDescent="0.15">
      <c r="A7" s="9"/>
      <c r="B7" s="9"/>
      <c r="E7" s="11"/>
      <c r="G7" s="69"/>
    </row>
    <row r="8" spans="1:8" ht="20.25" x14ac:dyDescent="0.2">
      <c r="A8" s="91" t="s">
        <v>3</v>
      </c>
      <c r="B8" s="91"/>
      <c r="C8" s="91"/>
      <c r="D8" s="91"/>
      <c r="E8" s="91"/>
    </row>
    <row r="9" spans="1:8" x14ac:dyDescent="0.2">
      <c r="C9" s="2"/>
      <c r="D9" s="2"/>
      <c r="E9" s="8"/>
    </row>
    <row r="10" spans="1:8" x14ac:dyDescent="0.2">
      <c r="B10" s="92">
        <v>26000000000</v>
      </c>
      <c r="C10" s="92"/>
      <c r="D10" s="92"/>
      <c r="E10" s="92"/>
    </row>
    <row r="11" spans="1:8" ht="12" customHeight="1" x14ac:dyDescent="0.2">
      <c r="B11" s="134" t="s">
        <v>4</v>
      </c>
      <c r="C11" s="134"/>
      <c r="D11" s="134"/>
      <c r="E11" s="134"/>
    </row>
    <row r="12" spans="1:8" x14ac:dyDescent="0.2">
      <c r="C12" s="2"/>
      <c r="D12" s="2"/>
      <c r="E12" s="8"/>
    </row>
    <row r="13" spans="1:8" x14ac:dyDescent="0.25">
      <c r="A13" s="94" t="s">
        <v>5</v>
      </c>
      <c r="B13" s="94"/>
      <c r="C13" s="94"/>
      <c r="D13" s="94"/>
      <c r="E13" s="94"/>
    </row>
    <row r="14" spans="1:8" x14ac:dyDescent="0.2">
      <c r="C14" s="2"/>
      <c r="D14" s="2"/>
      <c r="E14" s="12" t="s">
        <v>6</v>
      </c>
    </row>
    <row r="15" spans="1:8" ht="15.75" customHeight="1" x14ac:dyDescent="0.2">
      <c r="A15" s="135" t="s">
        <v>7</v>
      </c>
      <c r="B15" s="81" t="s">
        <v>8</v>
      </c>
      <c r="C15" s="137"/>
      <c r="D15" s="125"/>
      <c r="E15" s="83" t="s">
        <v>9</v>
      </c>
    </row>
    <row r="16" spans="1:8" x14ac:dyDescent="0.2">
      <c r="A16" s="136"/>
      <c r="B16" s="126"/>
      <c r="C16" s="138"/>
      <c r="D16" s="127"/>
      <c r="E16" s="84"/>
    </row>
    <row r="17" spans="1:7" ht="16.5" thickBot="1" x14ac:dyDescent="0.25">
      <c r="A17" s="51">
        <v>1</v>
      </c>
      <c r="B17" s="128">
        <v>2</v>
      </c>
      <c r="C17" s="133"/>
      <c r="D17" s="129"/>
      <c r="E17" s="51">
        <v>3</v>
      </c>
    </row>
    <row r="18" spans="1:7" x14ac:dyDescent="0.2">
      <c r="A18" s="97" t="s">
        <v>10</v>
      </c>
      <c r="B18" s="97"/>
      <c r="C18" s="97"/>
      <c r="D18" s="97"/>
      <c r="E18" s="97"/>
      <c r="G18" s="70"/>
    </row>
    <row r="19" spans="1:7" ht="33" customHeight="1" x14ac:dyDescent="0.2">
      <c r="A19" s="59">
        <v>41021000</v>
      </c>
      <c r="B19" s="111" t="s">
        <v>11</v>
      </c>
      <c r="C19" s="112"/>
      <c r="D19" s="113"/>
      <c r="E19" s="57">
        <v>52543000</v>
      </c>
      <c r="G19" s="71"/>
    </row>
    <row r="20" spans="1:7" ht="15.75" customHeight="1" x14ac:dyDescent="0.2">
      <c r="A20" s="59">
        <v>99000000000</v>
      </c>
      <c r="B20" s="111" t="s">
        <v>12</v>
      </c>
      <c r="C20" s="112"/>
      <c r="D20" s="113"/>
      <c r="E20" s="57">
        <f>E19</f>
        <v>52543000</v>
      </c>
      <c r="G20" s="71"/>
    </row>
    <row r="21" spans="1:7" s="38" customFormat="1" ht="111.75" customHeight="1" x14ac:dyDescent="0.2">
      <c r="A21" s="60">
        <v>41030500</v>
      </c>
      <c r="B21" s="111" t="s">
        <v>48</v>
      </c>
      <c r="C21" s="112"/>
      <c r="D21" s="113"/>
      <c r="E21" s="58">
        <f>46798062+53972100</f>
        <v>100770162</v>
      </c>
      <c r="G21" s="72">
        <v>53972100</v>
      </c>
    </row>
    <row r="22" spans="1:7" ht="15.75" customHeight="1" x14ac:dyDescent="0.2">
      <c r="A22" s="59">
        <v>99000000000</v>
      </c>
      <c r="B22" s="111" t="s">
        <v>12</v>
      </c>
      <c r="C22" s="112"/>
      <c r="D22" s="113"/>
      <c r="E22" s="57">
        <f>E21</f>
        <v>100770162</v>
      </c>
      <c r="G22" s="71"/>
    </row>
    <row r="23" spans="1:7" ht="32.25" customHeight="1" x14ac:dyDescent="0.2">
      <c r="A23" s="59">
        <v>41032300</v>
      </c>
      <c r="B23" s="111" t="s">
        <v>53</v>
      </c>
      <c r="C23" s="112"/>
      <c r="D23" s="113"/>
      <c r="E23" s="57">
        <v>28500000</v>
      </c>
      <c r="G23" s="71">
        <v>28500000</v>
      </c>
    </row>
    <row r="24" spans="1:7" ht="15.75" customHeight="1" x14ac:dyDescent="0.2">
      <c r="A24" s="59">
        <v>99000000000</v>
      </c>
      <c r="B24" s="111" t="s">
        <v>12</v>
      </c>
      <c r="C24" s="112"/>
      <c r="D24" s="113"/>
      <c r="E24" s="57">
        <f>E23</f>
        <v>28500000</v>
      </c>
      <c r="G24" s="71"/>
    </row>
    <row r="25" spans="1:7" x14ac:dyDescent="0.2">
      <c r="A25" s="59">
        <v>41032700</v>
      </c>
      <c r="B25" s="111" t="s">
        <v>58</v>
      </c>
      <c r="C25" s="112"/>
      <c r="D25" s="113"/>
      <c r="E25" s="57">
        <v>40000000</v>
      </c>
      <c r="G25" s="71">
        <v>40000000</v>
      </c>
    </row>
    <row r="26" spans="1:7" ht="15.75" customHeight="1" x14ac:dyDescent="0.2">
      <c r="A26" s="59">
        <v>99000000000</v>
      </c>
      <c r="B26" s="111" t="s">
        <v>12</v>
      </c>
      <c r="C26" s="112"/>
      <c r="D26" s="113"/>
      <c r="E26" s="57">
        <f>E25</f>
        <v>40000000</v>
      </c>
      <c r="G26" s="71"/>
    </row>
    <row r="27" spans="1:7" s="38" customFormat="1" ht="24" customHeight="1" x14ac:dyDescent="0.2">
      <c r="A27" s="60">
        <v>41033000</v>
      </c>
      <c r="B27" s="111" t="s">
        <v>13</v>
      </c>
      <c r="C27" s="112"/>
      <c r="D27" s="113"/>
      <c r="E27" s="58">
        <f>233242400+54288000+2914400+30786000+1817100</f>
        <v>323047900</v>
      </c>
      <c r="G27" s="72">
        <f>1817100</f>
        <v>1817100</v>
      </c>
    </row>
    <row r="28" spans="1:7" ht="15.75" customHeight="1" x14ac:dyDescent="0.2">
      <c r="A28" s="59">
        <v>99000000000</v>
      </c>
      <c r="B28" s="111" t="s">
        <v>12</v>
      </c>
      <c r="C28" s="112"/>
      <c r="D28" s="113"/>
      <c r="E28" s="57">
        <f>E27</f>
        <v>323047900</v>
      </c>
      <c r="G28" s="71"/>
    </row>
    <row r="29" spans="1:7" ht="32.25" customHeight="1" x14ac:dyDescent="0.2">
      <c r="A29" s="59">
        <v>41033800</v>
      </c>
      <c r="B29" s="111" t="s">
        <v>52</v>
      </c>
      <c r="C29" s="112"/>
      <c r="D29" s="113"/>
      <c r="E29" s="57">
        <v>5950700</v>
      </c>
      <c r="G29" s="71"/>
    </row>
    <row r="30" spans="1:7" ht="15.75" customHeight="1" x14ac:dyDescent="0.2">
      <c r="A30" s="59">
        <v>99000000000</v>
      </c>
      <c r="B30" s="111" t="s">
        <v>12</v>
      </c>
      <c r="C30" s="112"/>
      <c r="D30" s="113"/>
      <c r="E30" s="57">
        <f>E29</f>
        <v>5950700</v>
      </c>
      <c r="G30" s="71"/>
    </row>
    <row r="31" spans="1:7" ht="15.75" customHeight="1" x14ac:dyDescent="0.2">
      <c r="A31" s="59">
        <v>41033900</v>
      </c>
      <c r="B31" s="111" t="s">
        <v>14</v>
      </c>
      <c r="C31" s="112"/>
      <c r="D31" s="113"/>
      <c r="E31" s="57">
        <v>5407135900</v>
      </c>
      <c r="G31" s="71"/>
    </row>
    <row r="32" spans="1:7" ht="15.75" customHeight="1" x14ac:dyDescent="0.2">
      <c r="A32" s="59">
        <v>99000000000</v>
      </c>
      <c r="B32" s="111" t="s">
        <v>12</v>
      </c>
      <c r="C32" s="112"/>
      <c r="D32" s="113"/>
      <c r="E32" s="57">
        <f>E31</f>
        <v>5407135900</v>
      </c>
      <c r="G32" s="71"/>
    </row>
    <row r="33" spans="1:7" ht="39.75" customHeight="1" x14ac:dyDescent="0.2">
      <c r="A33" s="59">
        <v>41034400</v>
      </c>
      <c r="B33" s="111" t="s">
        <v>15</v>
      </c>
      <c r="C33" s="112"/>
      <c r="D33" s="113"/>
      <c r="E33" s="57">
        <v>15806900</v>
      </c>
      <c r="G33" s="71"/>
    </row>
    <row r="34" spans="1:7" ht="15.75" customHeight="1" x14ac:dyDescent="0.2">
      <c r="A34" s="59">
        <v>99000000000</v>
      </c>
      <c r="B34" s="111" t="s">
        <v>12</v>
      </c>
      <c r="C34" s="112"/>
      <c r="D34" s="113"/>
      <c r="E34" s="57">
        <f>E33</f>
        <v>15806900</v>
      </c>
      <c r="G34" s="71"/>
    </row>
    <row r="35" spans="1:7" ht="26.25" customHeight="1" x14ac:dyDescent="0.2">
      <c r="A35" s="59">
        <v>41034500</v>
      </c>
      <c r="B35" s="111" t="s">
        <v>37</v>
      </c>
      <c r="C35" s="112"/>
      <c r="D35" s="113"/>
      <c r="E35" s="58">
        <f>207771409+151675590</f>
        <v>359446999</v>
      </c>
      <c r="G35" s="71">
        <v>151675590</v>
      </c>
    </row>
    <row r="36" spans="1:7" ht="15.75" customHeight="1" x14ac:dyDescent="0.2">
      <c r="A36" s="59">
        <v>99000000000</v>
      </c>
      <c r="B36" s="111" t="s">
        <v>12</v>
      </c>
      <c r="C36" s="112"/>
      <c r="D36" s="113"/>
      <c r="E36" s="57">
        <f>E35</f>
        <v>359446999</v>
      </c>
      <c r="G36" s="71"/>
    </row>
    <row r="37" spans="1:7" ht="21.75" customHeight="1" x14ac:dyDescent="0.2">
      <c r="A37" s="59">
        <v>41035400</v>
      </c>
      <c r="B37" s="111" t="s">
        <v>16</v>
      </c>
      <c r="C37" s="112"/>
      <c r="D37" s="113"/>
      <c r="E37" s="57">
        <v>26840500</v>
      </c>
      <c r="G37" s="71"/>
    </row>
    <row r="38" spans="1:7" ht="15.75" customHeight="1" x14ac:dyDescent="0.2">
      <c r="A38" s="59">
        <v>99000000000</v>
      </c>
      <c r="B38" s="111" t="s">
        <v>12</v>
      </c>
      <c r="C38" s="112"/>
      <c r="D38" s="113"/>
      <c r="E38" s="57">
        <f>E37</f>
        <v>26840500</v>
      </c>
      <c r="G38" s="71"/>
    </row>
    <row r="39" spans="1:7" ht="25.5" customHeight="1" x14ac:dyDescent="0.2">
      <c r="A39" s="59">
        <v>41035600</v>
      </c>
      <c r="B39" s="111" t="s">
        <v>49</v>
      </c>
      <c r="C39" s="112"/>
      <c r="D39" s="113"/>
      <c r="E39" s="57">
        <v>9764008</v>
      </c>
      <c r="G39" s="71"/>
    </row>
    <row r="40" spans="1:7" ht="15.75" customHeight="1" x14ac:dyDescent="0.2">
      <c r="A40" s="59">
        <v>99000000000</v>
      </c>
      <c r="B40" s="111" t="s">
        <v>12</v>
      </c>
      <c r="C40" s="112"/>
      <c r="D40" s="113"/>
      <c r="E40" s="57">
        <f>E39</f>
        <v>9764008</v>
      </c>
      <c r="G40" s="71"/>
    </row>
    <row r="41" spans="1:7" ht="42" customHeight="1" x14ac:dyDescent="0.2">
      <c r="A41" s="59">
        <v>41035900</v>
      </c>
      <c r="B41" s="111" t="s">
        <v>36</v>
      </c>
      <c r="C41" s="112"/>
      <c r="D41" s="113"/>
      <c r="E41" s="57">
        <v>72184400</v>
      </c>
      <c r="G41" s="71"/>
    </row>
    <row r="42" spans="1:7" ht="15.75" customHeight="1" x14ac:dyDescent="0.2">
      <c r="A42" s="59">
        <v>99000000000</v>
      </c>
      <c r="B42" s="111" t="s">
        <v>12</v>
      </c>
      <c r="C42" s="112"/>
      <c r="D42" s="113"/>
      <c r="E42" s="57">
        <f>E41</f>
        <v>72184400</v>
      </c>
      <c r="G42" s="71"/>
    </row>
    <row r="43" spans="1:7" s="38" customFormat="1" ht="94.5" customHeight="1" x14ac:dyDescent="0.2">
      <c r="A43" s="60">
        <v>41036100</v>
      </c>
      <c r="B43" s="111" t="s">
        <v>50</v>
      </c>
      <c r="C43" s="112"/>
      <c r="D43" s="113"/>
      <c r="E43" s="58">
        <v>56070608</v>
      </c>
      <c r="G43" s="72"/>
    </row>
    <row r="44" spans="1:7" s="38" customFormat="1" ht="15.75" customHeight="1" x14ac:dyDescent="0.2">
      <c r="A44" s="60">
        <v>99000000000</v>
      </c>
      <c r="B44" s="111" t="s">
        <v>12</v>
      </c>
      <c r="C44" s="112"/>
      <c r="D44" s="113"/>
      <c r="E44" s="58">
        <f>E43</f>
        <v>56070608</v>
      </c>
      <c r="G44" s="72"/>
    </row>
    <row r="45" spans="1:7" s="38" customFormat="1" ht="81" customHeight="1" x14ac:dyDescent="0.2">
      <c r="A45" s="60">
        <v>41036400</v>
      </c>
      <c r="B45" s="111" t="s">
        <v>39</v>
      </c>
      <c r="C45" s="112"/>
      <c r="D45" s="113"/>
      <c r="E45" s="58">
        <v>8664830</v>
      </c>
      <c r="G45" s="72"/>
    </row>
    <row r="46" spans="1:7" s="38" customFormat="1" ht="15.75" customHeight="1" x14ac:dyDescent="0.2">
      <c r="A46" s="60">
        <v>99000000000</v>
      </c>
      <c r="B46" s="111" t="s">
        <v>12</v>
      </c>
      <c r="C46" s="112"/>
      <c r="D46" s="113"/>
      <c r="E46" s="58">
        <f>E45</f>
        <v>8664830</v>
      </c>
      <c r="G46" s="72"/>
    </row>
    <row r="47" spans="1:7" ht="32.25" customHeight="1" x14ac:dyDescent="0.2">
      <c r="A47" s="59">
        <v>41037200</v>
      </c>
      <c r="B47" s="111" t="s">
        <v>38</v>
      </c>
      <c r="C47" s="112"/>
      <c r="D47" s="113"/>
      <c r="E47" s="57">
        <v>75607700</v>
      </c>
      <c r="G47" s="71"/>
    </row>
    <row r="48" spans="1:7" ht="16.5" customHeight="1" thickBot="1" x14ac:dyDescent="0.25">
      <c r="A48" s="59">
        <v>99000000000</v>
      </c>
      <c r="B48" s="111" t="s">
        <v>12</v>
      </c>
      <c r="C48" s="112"/>
      <c r="D48" s="113"/>
      <c r="E48" s="57">
        <f>E47</f>
        <v>75607700</v>
      </c>
      <c r="G48" s="73"/>
    </row>
    <row r="49" spans="1:8" ht="22.5" customHeight="1" x14ac:dyDescent="0.2">
      <c r="A49" s="89" t="s">
        <v>17</v>
      </c>
      <c r="B49" s="89"/>
      <c r="C49" s="89"/>
      <c r="D49" s="89"/>
      <c r="E49" s="89"/>
      <c r="G49" s="70"/>
    </row>
    <row r="50" spans="1:8" ht="34.5" customHeight="1" x14ac:dyDescent="0.2">
      <c r="A50" s="60">
        <v>41033000</v>
      </c>
      <c r="B50" s="130" t="s">
        <v>13</v>
      </c>
      <c r="C50" s="131"/>
      <c r="D50" s="132"/>
      <c r="E50" s="58">
        <v>11741300</v>
      </c>
      <c r="G50" s="71">
        <v>11741300</v>
      </c>
    </row>
    <row r="51" spans="1:8" ht="16.5" customHeight="1" x14ac:dyDescent="0.2">
      <c r="A51" s="59">
        <v>99000000000</v>
      </c>
      <c r="B51" s="114" t="s">
        <v>12</v>
      </c>
      <c r="C51" s="115"/>
      <c r="D51" s="116"/>
      <c r="E51" s="57">
        <f>E50</f>
        <v>11741300</v>
      </c>
      <c r="G51" s="71"/>
    </row>
    <row r="52" spans="1:8" ht="29.25" customHeight="1" x14ac:dyDescent="0.2">
      <c r="A52" s="59">
        <v>41034500</v>
      </c>
      <c r="B52" s="114" t="s">
        <v>51</v>
      </c>
      <c r="C52" s="115"/>
      <c r="D52" s="116"/>
      <c r="E52" s="57">
        <f>27937432-45000</f>
        <v>27892432</v>
      </c>
      <c r="G52" s="71">
        <v>-45000</v>
      </c>
    </row>
    <row r="53" spans="1:8" ht="16.5" customHeight="1" x14ac:dyDescent="0.2">
      <c r="A53" s="59">
        <v>99000000000</v>
      </c>
      <c r="B53" s="114" t="s">
        <v>12</v>
      </c>
      <c r="C53" s="115"/>
      <c r="D53" s="116"/>
      <c r="E53" s="57">
        <f>E52</f>
        <v>27892432</v>
      </c>
      <c r="G53" s="71"/>
    </row>
    <row r="54" spans="1:8" ht="42.75" customHeight="1" x14ac:dyDescent="0.2">
      <c r="A54" s="59">
        <v>41037300</v>
      </c>
      <c r="B54" s="114" t="s">
        <v>18</v>
      </c>
      <c r="C54" s="115"/>
      <c r="D54" s="116"/>
      <c r="E54" s="57">
        <f>1810115100+330167800+215886500</f>
        <v>2356169400</v>
      </c>
      <c r="G54" s="71">
        <v>215886500</v>
      </c>
    </row>
    <row r="55" spans="1:8" ht="16.5" customHeight="1" thickBot="1" x14ac:dyDescent="0.25">
      <c r="A55" s="59">
        <v>99000000000</v>
      </c>
      <c r="B55" s="114" t="s">
        <v>12</v>
      </c>
      <c r="C55" s="115"/>
      <c r="D55" s="116"/>
      <c r="E55" s="57">
        <f>E54</f>
        <v>2356169400</v>
      </c>
      <c r="G55" s="73"/>
    </row>
    <row r="56" spans="1:8" s="10" customFormat="1" ht="16.5" thickBot="1" x14ac:dyDescent="0.3">
      <c r="A56" s="50" t="s">
        <v>19</v>
      </c>
      <c r="B56" s="117" t="s">
        <v>20</v>
      </c>
      <c r="C56" s="118"/>
      <c r="D56" s="119"/>
      <c r="E56" s="57">
        <f>E57+E58</f>
        <v>8978136739</v>
      </c>
      <c r="G56" s="74">
        <f>SUM(G1:G55)-E56</f>
        <v>0</v>
      </c>
      <c r="H56" s="56" t="s">
        <v>54</v>
      </c>
    </row>
    <row r="57" spans="1:8" ht="16.5" thickBot="1" x14ac:dyDescent="0.3">
      <c r="A57" s="50" t="s">
        <v>19</v>
      </c>
      <c r="B57" s="117" t="s">
        <v>21</v>
      </c>
      <c r="C57" s="118"/>
      <c r="D57" s="119"/>
      <c r="E57" s="57">
        <f>E19+E21+E27+E29+E31+E33+E35+E37+E39+E41+E43+E45+E47+E23+E25</f>
        <v>6582333607</v>
      </c>
      <c r="G57" s="74">
        <f>вересень!D51+SUM(G18:G48)-E57</f>
        <v>0</v>
      </c>
      <c r="H57" s="56" t="s">
        <v>54</v>
      </c>
    </row>
    <row r="58" spans="1:8" ht="16.5" thickBot="1" x14ac:dyDescent="0.3">
      <c r="A58" s="50" t="s">
        <v>19</v>
      </c>
      <c r="B58" s="117" t="s">
        <v>22</v>
      </c>
      <c r="C58" s="118"/>
      <c r="D58" s="119"/>
      <c r="E58" s="57">
        <f>E52+E54+E50</f>
        <v>2395803132</v>
      </c>
      <c r="G58" s="74">
        <f>вересень!D52+SUM(G50:G55)-E58</f>
        <v>0</v>
      </c>
      <c r="H58" s="56" t="s">
        <v>54</v>
      </c>
    </row>
    <row r="59" spans="1:8" ht="34.5" customHeight="1" x14ac:dyDescent="0.2">
      <c r="A59" s="17"/>
      <c r="B59" s="17"/>
      <c r="C59" s="18"/>
      <c r="D59" s="18"/>
      <c r="E59" s="19"/>
    </row>
    <row r="60" spans="1:8" x14ac:dyDescent="0.25">
      <c r="A60" s="94" t="s">
        <v>23</v>
      </c>
      <c r="B60" s="94"/>
      <c r="C60" s="94"/>
      <c r="D60" s="94"/>
      <c r="E60" s="94"/>
    </row>
    <row r="61" spans="1:8" ht="4.5" customHeight="1" x14ac:dyDescent="0.2">
      <c r="A61" s="17"/>
      <c r="B61" s="17"/>
      <c r="C61" s="18"/>
      <c r="D61" s="18"/>
      <c r="E61" s="19"/>
    </row>
    <row r="62" spans="1:8" x14ac:dyDescent="0.2">
      <c r="A62" s="17"/>
      <c r="B62" s="17"/>
      <c r="C62" s="18"/>
      <c r="D62" s="18"/>
      <c r="E62" s="12" t="s">
        <v>6</v>
      </c>
    </row>
    <row r="63" spans="1:8" s="20" customFormat="1" ht="15.75" customHeight="1" x14ac:dyDescent="0.2">
      <c r="A63" s="121" t="s">
        <v>24</v>
      </c>
      <c r="B63" s="123" t="s">
        <v>25</v>
      </c>
      <c r="C63" s="81" t="s">
        <v>26</v>
      </c>
      <c r="D63" s="125"/>
      <c r="E63" s="83" t="s">
        <v>9</v>
      </c>
      <c r="G63" s="69"/>
    </row>
    <row r="64" spans="1:8" s="20" customFormat="1" x14ac:dyDescent="0.2">
      <c r="A64" s="122"/>
      <c r="B64" s="124"/>
      <c r="C64" s="126"/>
      <c r="D64" s="127"/>
      <c r="E64" s="84"/>
      <c r="G64" s="69"/>
    </row>
    <row r="65" spans="1:6" x14ac:dyDescent="0.2">
      <c r="A65" s="51">
        <v>1</v>
      </c>
      <c r="B65" s="51">
        <v>2</v>
      </c>
      <c r="C65" s="128">
        <v>3</v>
      </c>
      <c r="D65" s="129"/>
      <c r="E65" s="51">
        <v>4</v>
      </c>
    </row>
    <row r="66" spans="1:6" x14ac:dyDescent="0.2">
      <c r="A66" s="50"/>
      <c r="B66" s="89" t="s">
        <v>10</v>
      </c>
      <c r="C66" s="89"/>
      <c r="D66" s="89"/>
      <c r="E66" s="89"/>
    </row>
    <row r="67" spans="1:6" ht="45" customHeight="1" x14ac:dyDescent="0.2">
      <c r="A67" s="61" t="s">
        <v>27</v>
      </c>
      <c r="B67" s="61" t="s">
        <v>28</v>
      </c>
      <c r="C67" s="114" t="s">
        <v>29</v>
      </c>
      <c r="D67" s="116"/>
      <c r="E67" s="57">
        <v>36161090</v>
      </c>
      <c r="F67" s="77"/>
    </row>
    <row r="68" spans="1:6" x14ac:dyDescent="0.2">
      <c r="A68" s="59">
        <v>99000000000</v>
      </c>
      <c r="B68" s="61" t="s">
        <v>28</v>
      </c>
      <c r="C68" s="114" t="s">
        <v>12</v>
      </c>
      <c r="D68" s="116"/>
      <c r="E68" s="57">
        <f>E67</f>
        <v>36161090</v>
      </c>
    </row>
    <row r="69" spans="1:6" ht="75" customHeight="1" x14ac:dyDescent="0.2">
      <c r="A69" s="61" t="s">
        <v>27</v>
      </c>
      <c r="B69" s="61" t="s">
        <v>28</v>
      </c>
      <c r="C69" s="114" t="s">
        <v>30</v>
      </c>
      <c r="D69" s="116"/>
      <c r="E69" s="57">
        <v>2921540</v>
      </c>
    </row>
    <row r="70" spans="1:6" x14ac:dyDescent="0.2">
      <c r="A70" s="59">
        <v>99000000000</v>
      </c>
      <c r="B70" s="61" t="s">
        <v>28</v>
      </c>
      <c r="C70" s="114" t="s">
        <v>12</v>
      </c>
      <c r="D70" s="116"/>
      <c r="E70" s="57">
        <f>E69</f>
        <v>2921540</v>
      </c>
    </row>
    <row r="71" spans="1:6" ht="60" customHeight="1" x14ac:dyDescent="0.2">
      <c r="A71" s="61" t="s">
        <v>27</v>
      </c>
      <c r="B71" s="61" t="s">
        <v>28</v>
      </c>
      <c r="C71" s="114" t="s">
        <v>31</v>
      </c>
      <c r="D71" s="116"/>
      <c r="E71" s="57">
        <v>6940000</v>
      </c>
    </row>
    <row r="72" spans="1:6" x14ac:dyDescent="0.2">
      <c r="A72" s="59">
        <v>99000000000</v>
      </c>
      <c r="B72" s="61" t="s">
        <v>28</v>
      </c>
      <c r="C72" s="114" t="s">
        <v>12</v>
      </c>
      <c r="D72" s="116"/>
      <c r="E72" s="57">
        <f>E71</f>
        <v>6940000</v>
      </c>
    </row>
    <row r="73" spans="1:6" ht="45" hidden="1" customHeight="1" x14ac:dyDescent="0.2">
      <c r="A73" s="61" t="s">
        <v>32</v>
      </c>
      <c r="B73" s="61" t="s">
        <v>28</v>
      </c>
      <c r="C73" s="114" t="s">
        <v>33</v>
      </c>
      <c r="D73" s="116"/>
      <c r="E73" s="57">
        <f>7000000-7000000</f>
        <v>0</v>
      </c>
    </row>
    <row r="74" spans="1:6" hidden="1" x14ac:dyDescent="0.2">
      <c r="A74" s="59">
        <v>99000000000</v>
      </c>
      <c r="B74" s="61" t="s">
        <v>28</v>
      </c>
      <c r="C74" s="114" t="s">
        <v>12</v>
      </c>
      <c r="D74" s="116"/>
      <c r="E74" s="57">
        <f>E73</f>
        <v>0</v>
      </c>
    </row>
    <row r="75" spans="1:6" hidden="1" x14ac:dyDescent="0.2">
      <c r="A75" s="51"/>
      <c r="B75" s="21"/>
      <c r="C75" s="52"/>
      <c r="D75" s="64"/>
      <c r="E75" s="15"/>
    </row>
    <row r="76" spans="1:6" hidden="1" x14ac:dyDescent="0.2">
      <c r="A76" s="51"/>
      <c r="B76" s="21"/>
      <c r="C76" s="52"/>
      <c r="D76" s="64"/>
      <c r="E76" s="15"/>
    </row>
    <row r="77" spans="1:6" x14ac:dyDescent="0.2">
      <c r="A77" s="89" t="s">
        <v>17</v>
      </c>
      <c r="B77" s="89"/>
      <c r="C77" s="89"/>
      <c r="D77" s="89"/>
      <c r="E77" s="89"/>
    </row>
    <row r="78" spans="1:6" ht="45" customHeight="1" x14ac:dyDescent="0.2">
      <c r="A78" s="61" t="s">
        <v>27</v>
      </c>
      <c r="B78" s="61" t="s">
        <v>28</v>
      </c>
      <c r="C78" s="114" t="s">
        <v>29</v>
      </c>
      <c r="D78" s="116"/>
      <c r="E78" s="57">
        <f>50552720+20828728</f>
        <v>71381448</v>
      </c>
    </row>
    <row r="79" spans="1:6" x14ac:dyDescent="0.2">
      <c r="A79" s="59">
        <v>99000000000</v>
      </c>
      <c r="B79" s="61" t="s">
        <v>28</v>
      </c>
      <c r="C79" s="114" t="s">
        <v>12</v>
      </c>
      <c r="D79" s="116"/>
      <c r="E79" s="57">
        <f>E78</f>
        <v>71381448</v>
      </c>
    </row>
    <row r="80" spans="1:6" ht="75" customHeight="1" x14ac:dyDescent="0.2">
      <c r="A80" s="61" t="s">
        <v>27</v>
      </c>
      <c r="B80" s="61" t="s">
        <v>28</v>
      </c>
      <c r="C80" s="114" t="s">
        <v>30</v>
      </c>
      <c r="D80" s="116"/>
      <c r="E80" s="57">
        <v>68660</v>
      </c>
    </row>
    <row r="81" spans="1:7" x14ac:dyDescent="0.2">
      <c r="A81" s="59">
        <v>99000000000</v>
      </c>
      <c r="B81" s="61" t="s">
        <v>28</v>
      </c>
      <c r="C81" s="114" t="s">
        <v>12</v>
      </c>
      <c r="D81" s="116"/>
      <c r="E81" s="57">
        <f>E80</f>
        <v>68660</v>
      </c>
    </row>
    <row r="82" spans="1:7" ht="60" customHeight="1" x14ac:dyDescent="0.2">
      <c r="A82" s="61" t="s">
        <v>27</v>
      </c>
      <c r="B82" s="61" t="s">
        <v>28</v>
      </c>
      <c r="C82" s="114" t="s">
        <v>31</v>
      </c>
      <c r="D82" s="116"/>
      <c r="E82" s="57">
        <v>27000000</v>
      </c>
    </row>
    <row r="83" spans="1:7" x14ac:dyDescent="0.2">
      <c r="A83" s="59">
        <v>99000000000</v>
      </c>
      <c r="B83" s="61" t="s">
        <v>28</v>
      </c>
      <c r="C83" s="114" t="s">
        <v>12</v>
      </c>
      <c r="D83" s="116"/>
      <c r="E83" s="57">
        <f>E82</f>
        <v>27000000</v>
      </c>
    </row>
    <row r="84" spans="1:7" s="38" customFormat="1" hidden="1" x14ac:dyDescent="0.2">
      <c r="A84" s="35"/>
      <c r="B84" s="35"/>
      <c r="C84" s="53"/>
      <c r="D84" s="65"/>
      <c r="E84" s="58"/>
      <c r="G84" s="75"/>
    </row>
    <row r="85" spans="1:7" hidden="1" x14ac:dyDescent="0.2">
      <c r="A85" s="51"/>
      <c r="B85" s="21"/>
      <c r="C85" s="52"/>
      <c r="D85" s="64"/>
      <c r="E85" s="57"/>
    </row>
    <row r="86" spans="1:7" s="10" customFormat="1" x14ac:dyDescent="0.25">
      <c r="A86" s="50" t="s">
        <v>19</v>
      </c>
      <c r="B86" s="50" t="s">
        <v>19</v>
      </c>
      <c r="C86" s="117" t="s">
        <v>20</v>
      </c>
      <c r="D86" s="119"/>
      <c r="E86" s="57">
        <f>E87+E88</f>
        <v>144472738</v>
      </c>
      <c r="G86" s="69"/>
    </row>
    <row r="87" spans="1:7" x14ac:dyDescent="0.25">
      <c r="A87" s="50" t="s">
        <v>19</v>
      </c>
      <c r="B87" s="50" t="s">
        <v>19</v>
      </c>
      <c r="C87" s="117" t="s">
        <v>21</v>
      </c>
      <c r="D87" s="119"/>
      <c r="E87" s="57">
        <f>E67+E69+E71+E73</f>
        <v>46022630</v>
      </c>
    </row>
    <row r="88" spans="1:7" x14ac:dyDescent="0.25">
      <c r="A88" s="50" t="s">
        <v>19</v>
      </c>
      <c r="B88" s="50" t="s">
        <v>19</v>
      </c>
      <c r="C88" s="117" t="s">
        <v>22</v>
      </c>
      <c r="D88" s="119"/>
      <c r="E88" s="57">
        <f>E78+E80+E82</f>
        <v>98450108</v>
      </c>
    </row>
    <row r="90" spans="1:7" x14ac:dyDescent="0.2">
      <c r="C90" s="2"/>
      <c r="D90" s="2"/>
      <c r="E90" s="8"/>
    </row>
    <row r="91" spans="1:7" s="54" customFormat="1" ht="44.25" customHeight="1" x14ac:dyDescent="0.25">
      <c r="A91" s="120" t="s">
        <v>34</v>
      </c>
      <c r="B91" s="120"/>
      <c r="C91" s="62"/>
      <c r="D91" s="66"/>
      <c r="E91" s="63" t="s">
        <v>35</v>
      </c>
      <c r="G91" s="76"/>
    </row>
    <row r="92" spans="1:7" x14ac:dyDescent="0.2">
      <c r="C92" s="2"/>
      <c r="D92" s="2"/>
      <c r="E92" s="8"/>
    </row>
  </sheetData>
  <mergeCells count="78">
    <mergeCell ref="C73:D73"/>
    <mergeCell ref="C74:D74"/>
    <mergeCell ref="C78:D78"/>
    <mergeCell ref="C81:D81"/>
    <mergeCell ref="C82:D82"/>
    <mergeCell ref="C83:D83"/>
    <mergeCell ref="C86:D86"/>
    <mergeCell ref="C87:D87"/>
    <mergeCell ref="D1:E1"/>
    <mergeCell ref="D2:E2"/>
    <mergeCell ref="D3:E3"/>
    <mergeCell ref="A13:E13"/>
    <mergeCell ref="A60:E60"/>
    <mergeCell ref="B29:D29"/>
    <mergeCell ref="B30:D30"/>
    <mergeCell ref="B31:D31"/>
    <mergeCell ref="B32:D32"/>
    <mergeCell ref="B33:D33"/>
    <mergeCell ref="B22:D22"/>
    <mergeCell ref="B23:D23"/>
    <mergeCell ref="B24:D24"/>
    <mergeCell ref="B27:D27"/>
    <mergeCell ref="B28:D28"/>
    <mergeCell ref="A8:E8"/>
    <mergeCell ref="B10:E10"/>
    <mergeCell ref="B11:E11"/>
    <mergeCell ref="A15:A16"/>
    <mergeCell ref="E15:E16"/>
    <mergeCell ref="B15:D16"/>
    <mergeCell ref="A18:E18"/>
    <mergeCell ref="B17:D17"/>
    <mergeCell ref="B19:D19"/>
    <mergeCell ref="B20:D20"/>
    <mergeCell ref="B21:D21"/>
    <mergeCell ref="A49:E49"/>
    <mergeCell ref="B48:D48"/>
    <mergeCell ref="B38:D38"/>
    <mergeCell ref="B39:D39"/>
    <mergeCell ref="B40:D40"/>
    <mergeCell ref="B41:D41"/>
    <mergeCell ref="B42:D42"/>
    <mergeCell ref="B43:D43"/>
    <mergeCell ref="B44:D44"/>
    <mergeCell ref="B45:D45"/>
    <mergeCell ref="B46:D46"/>
    <mergeCell ref="B47:D47"/>
    <mergeCell ref="A91:B91"/>
    <mergeCell ref="A63:A64"/>
    <mergeCell ref="B63:B64"/>
    <mergeCell ref="E63:E64"/>
    <mergeCell ref="B66:E66"/>
    <mergeCell ref="C63:D64"/>
    <mergeCell ref="C65:D65"/>
    <mergeCell ref="C67:D67"/>
    <mergeCell ref="C68:D68"/>
    <mergeCell ref="C69:D69"/>
    <mergeCell ref="C70:D70"/>
    <mergeCell ref="C79:D79"/>
    <mergeCell ref="C80:D80"/>
    <mergeCell ref="C71:D71"/>
    <mergeCell ref="C72:D72"/>
    <mergeCell ref="C88:D88"/>
    <mergeCell ref="B25:D25"/>
    <mergeCell ref="B26:D26"/>
    <mergeCell ref="B55:D55"/>
    <mergeCell ref="B56:D56"/>
    <mergeCell ref="A77:E77"/>
    <mergeCell ref="B57:D57"/>
    <mergeCell ref="B58:D58"/>
    <mergeCell ref="B50:D50"/>
    <mergeCell ref="B51:D51"/>
    <mergeCell ref="B52:D52"/>
    <mergeCell ref="B53:D53"/>
    <mergeCell ref="B54:D54"/>
    <mergeCell ref="B34:D34"/>
    <mergeCell ref="B35:D35"/>
    <mergeCell ref="B36:D36"/>
    <mergeCell ref="B37:D37"/>
  </mergeCells>
  <pageMargins left="0.9055118110236221" right="0.51181102362204722" top="0.74803149606299213" bottom="0.74803149606299213" header="0.31496062992125984" footer="0.31496062992125984"/>
  <pageSetup paperSize="9" scale="65" fitToHeight="2" orientation="portrait" r:id="rId1"/>
  <headerFooter>
    <oddFooter>&amp;R&amp;P</oddFooter>
  </headerFooter>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квітень</vt:lpstr>
      <vt:lpstr>червень</vt:lpstr>
      <vt:lpstr>вересень</vt:lpstr>
      <vt:lpstr>листопад</vt:lpstr>
      <vt:lpstr>листопад!Область_печати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Наталія С. Фадєєва</dc:creator>
  <cp:lastModifiedBy>Марина Г. Сошко</cp:lastModifiedBy>
  <cp:lastPrinted>2021-11-25T17:29:48Z</cp:lastPrinted>
  <dcterms:created xsi:type="dcterms:W3CDTF">2021-06-08T12:15:51Z</dcterms:created>
  <dcterms:modified xsi:type="dcterms:W3CDTF">2021-11-25T17:30:54Z</dcterms:modified>
</cp:coreProperties>
</file>