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93" activeTab="0"/>
  </bookViews>
  <sheets>
    <sheet name="2 зміни 2021" sheetId="1" r:id="rId1"/>
  </sheets>
  <definedNames>
    <definedName name="_xlnm._FilterDatabase" localSheetId="0" hidden="1">'2 зміни 2021'!$A$1:$O$46</definedName>
    <definedName name="_xlnm.Print_Titles" localSheetId="0">'2 зміни 2021'!$47:$49</definedName>
    <definedName name="_xlnm.Print_Area" localSheetId="0">'2 зміни 2021'!$A$1:$G$670</definedName>
  </definedNames>
  <calcPr fullCalcOnLoad="1"/>
</workbook>
</file>

<file path=xl/sharedStrings.xml><?xml version="1.0" encoding="utf-8"?>
<sst xmlns="http://schemas.openxmlformats.org/spreadsheetml/2006/main" count="705" uniqueCount="525">
  <si>
    <t>Найменування</t>
  </si>
  <si>
    <t>Примітка</t>
  </si>
  <si>
    <t>БАЛАНС</t>
  </si>
  <si>
    <t>фильтр</t>
  </si>
  <si>
    <t>шпиталі</t>
  </si>
  <si>
    <t xml:space="preserve">на забезпечення якісної, сучасної та доступної загальної середньої освіти "Нова українська школа"
</t>
  </si>
  <si>
    <t>лабораторії кров</t>
  </si>
  <si>
    <t xml:space="preserve">Всього видатків:    </t>
  </si>
  <si>
    <t>на реалізацію проєкту з термомодернізації гімназії N 290 за адресою: вул. Ревуцького, 13-а у Дарницькому районі</t>
  </si>
  <si>
    <t>зміни до додатка №1 та додатка №5 до рішення</t>
  </si>
  <si>
    <t>(зміни до додатків 1, 2, 3, 4 та 5 до рішення)</t>
  </si>
  <si>
    <t>залишки станом на 01.01.2021</t>
  </si>
  <si>
    <t>залишки не розподілені (1 ЗМІНИ)</t>
  </si>
  <si>
    <t>Кошти бюджета міста Києва</t>
  </si>
  <si>
    <t>передача коштів із ЗФ до СФ БР                                                     (субвенції з ДБ)</t>
  </si>
  <si>
    <t>депутатські</t>
  </si>
  <si>
    <t>інші</t>
  </si>
  <si>
    <t>Надання коштів для забезпечення гарантійних зобов'язань за позичальників, що отримали кредити під місцеві гарантії</t>
  </si>
  <si>
    <t>зміни до додатка №1  до рішення</t>
  </si>
  <si>
    <t>зміни до додатка №4  до рішення</t>
  </si>
  <si>
    <t>зміни до додатка №2  до рішення</t>
  </si>
  <si>
    <t>=</t>
  </si>
  <si>
    <t>1.1. Субвенції з державного бюджету України:</t>
  </si>
  <si>
    <t>3.2.  за рахунок залишків на 01.01.2021:</t>
  </si>
  <si>
    <t>3.3. Передача коштів із ЗФ до СФ БР</t>
  </si>
  <si>
    <t>1. Всього доходів:</t>
  </si>
  <si>
    <t>2. Кредитування бюджету:</t>
  </si>
  <si>
    <t>3. Джерела фінансування бюджету:</t>
  </si>
  <si>
    <t xml:space="preserve"> 3.1.  за рахунок запозичень</t>
  </si>
  <si>
    <t>Короткострокові зобов'язання та векселі</t>
  </si>
  <si>
    <t xml:space="preserve">Додаток </t>
  </si>
  <si>
    <t>Пропозицiї по уточненню бюджету м. Києва на 2021 рік</t>
  </si>
  <si>
    <t>Спеціальний фонд  (грн)</t>
  </si>
  <si>
    <t>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</si>
  <si>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Загальний фонд  (грн)</t>
  </si>
  <si>
    <t>Департамент освіти і науки виконавчого органу Київської міської ради (КМДА)</t>
  </si>
  <si>
    <t xml:space="preserve">0611192  </t>
  </si>
  <si>
    <t xml:space="preserve"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відповідно до постанови КМУ № 403 від 21.04.2021 року </t>
  </si>
  <si>
    <t>Департамент охорони здоров'я виконавчого органу Київської міської ради   (КМДА)</t>
  </si>
  <si>
    <t xml:space="preserve">0712152  </t>
  </si>
  <si>
    <t xml:space="preserve">0717363  </t>
  </si>
  <si>
    <t>Департамент культури виконавчого органу Київської міської ради (КМДА)</t>
  </si>
  <si>
    <t xml:space="preserve">1017363  </t>
  </si>
  <si>
    <t>На капітальний ремонт Центрального парку відповідно до розпорядженя КМУ №468-р від 19.05.2021 року</t>
  </si>
  <si>
    <t>Департамент транспортної інфраструктури виконавчого органу Київської міської ради (КМДА)</t>
  </si>
  <si>
    <t xml:space="preserve">1917363  </t>
  </si>
  <si>
    <t>Виготовлення проектно-кошторисної документації з партисипацією по об'єкту "Капітальний ремонт вулиці Політехнічна м. Києва" за адресою: 03056, м. Київ, Солом'янський район, вул. Політехнічна (Розпорядження КМУ від 19.05.2021 №468-р)</t>
  </si>
  <si>
    <t>РОЗРОБКА ПРОЕКТНО-КОШТОРИСНОЇ ДОКУМЕНТАЦІЇ НА РЕАЛІЗАЦІЮ ІНФРАСТРУКТУРНОГО ПРОЕКТУ "ПРОЕКТУВАННЯ, БУДІВНИЦТВО ТА ВЛАШТУВАННЯ ВУЛИЧНОЇ МЕРЕЖІ, А САМЕ ВУЛИЦЬ СВЯТОДЖЕРЕЛЬНА, ПОЛОНСЬКОЇ-ВАСИЛЕНКО, МИХАЙЛА СЕМЕНКА, ПАНТЕЛЕЙМОНІВСЬКА У ГОЛОСІЇВСЬКОМУ РАЙОНІ З БУДІВНИЦТВОМ ТА ВЛАШТУВАННЯМ НЕОБХІДНИХ МЕРЕЖ, КОМУНІКАЦІЙ, ОБ'ЄКТІВ ДОРОЖНЬОТРАНСПОРТНОЇ ІНФРАСТРУКТУРИ, ВЕЛОСИПЕДНИХ ТА ПІШОХІДНИХ ДОРІЖОК, ЗУПИНОК ТОЩО", ГОЛОСІЇВСЬКИЙ РАЙОН, МІСТО КИЇВ ( Розпорядженя КМУ №468-р від 19.05.2021 року )</t>
  </si>
  <si>
    <t xml:space="preserve">1917462  </t>
  </si>
  <si>
    <t>Розпорядження Кабінету Міністрів України від 14.04.2021 №356, Розпорядження КМДА від 26.05.2021 №1181</t>
  </si>
  <si>
    <t>Управління екології та природних ресурсів виконавчого органу Київської міської ради (КМДА)</t>
  </si>
  <si>
    <t xml:space="preserve">2817363  </t>
  </si>
  <si>
    <t xml:space="preserve">Капітальний ремонт Бульвару житлового масиву Калнишевського Петра в Оболонському районі м. Києва (Розпорядження КМУ від 19.05.2021 №468-р)
 </t>
  </si>
  <si>
    <t xml:space="preserve">Капітальний ремонт ротонди та алеї в парку "Супутник" в Солом'янському районі міста Києва за адресою: 03087, м. Київ, вул. Уманська (парна сторона) (Розпорядження КМУ від 19.05.2021 №468-р)
 </t>
  </si>
  <si>
    <t>Департамент земельних ресурсів  виконавчого органу Київської міської ради (КМДА)</t>
  </si>
  <si>
    <t xml:space="preserve">3617650  </t>
  </si>
  <si>
    <t>Перерозподіл Лист головного розпрядника коштів Департаменту земельних ресурсів від 17.05.2021 № 05710-10197 з метою наповнення бюджету м. Києва</t>
  </si>
  <si>
    <t xml:space="preserve">3617660  </t>
  </si>
  <si>
    <t xml:space="preserve">3617693  </t>
  </si>
  <si>
    <t>Голосіївська районна в місті Києві державна адміністрація</t>
  </si>
  <si>
    <t xml:space="preserve">4011021  </t>
  </si>
  <si>
    <t xml:space="preserve">4011142  </t>
  </si>
  <si>
    <t xml:space="preserve">4011192  </t>
  </si>
  <si>
    <t xml:space="preserve">4013223  </t>
  </si>
  <si>
    <t>РКМУ від 02.06.2021 №573-р субв. з ДБУ на виплату компенс. для придбання житла уч. бойових дій на терирорії інших держав.</t>
  </si>
  <si>
    <t xml:space="preserve">4017363  </t>
  </si>
  <si>
    <t>БУДІВНИЦТВО ЗОВНІШНІХ КАНАЛІЗАЦІЙНИХ МЕРЕЖ У МІКРОРАЙОНІ ШИРМА В ГОЛОСІЇВСЬКОМУ РАЙОНІ МІСТА КИЄВА відповідно до розпорядженя КМУ №468-р від 19.05.2021 року</t>
  </si>
  <si>
    <t>На капітальний ремонт дошкільних закладів відповідно до розпорядженя КМУ №468-р від 19.05.2021 року</t>
  </si>
  <si>
    <t>На капітальний ремонт закладів середньої освіти відповідно до розпорядженя КМУ №468-р від 19.05.2021 року</t>
  </si>
  <si>
    <t>Дарницька районна в місті Києві державна адміністрація</t>
  </si>
  <si>
    <t xml:space="preserve">4111192  </t>
  </si>
  <si>
    <t xml:space="preserve">4117363  </t>
  </si>
  <si>
    <t>Деснянська районна в місті Києві державна адміністрація</t>
  </si>
  <si>
    <t xml:space="preserve">4211192  </t>
  </si>
  <si>
    <t xml:space="preserve">4213223  </t>
  </si>
  <si>
    <t xml:space="preserve">4217363  </t>
  </si>
  <si>
    <t>Cубвенція з Державного бюджету на здійснення заходів соціально-економічного розвитку окремих територій (розпорядження КМУ №468-р від 19.05.2021)  на капітальний ремонт житлового фонду - модернізацію ІТП</t>
  </si>
  <si>
    <t>Cубвенція з Державного бюджету на здійснення заходів соціально-економічного розвитку окремих територій (розпорядження КМУ №468-р від 19.05.2021)  на капітальний ремонт житлового фонду - облаштування майданчиків</t>
  </si>
  <si>
    <t>Капітальний ремонт спортивних майданчиків в парку "Муромець" Деснянського району міста Києва (Розпорядження КМУ від 19.05.2021 №468-р)</t>
  </si>
  <si>
    <t>Дніпровська районна в місті Києві державна адміністрація</t>
  </si>
  <si>
    <t xml:space="preserve">4311192  </t>
  </si>
  <si>
    <t xml:space="preserve">4317363  </t>
  </si>
  <si>
    <t>Cубвенція з Державного бюджету на здійснення заходів соціально-економічного розвитку окремих територій (розпорядження КМУ №468-р від 19.05.2021)  з метою придбання спецтехніки для обслуговування житлового фонду Дніпровського району м.Києва</t>
  </si>
  <si>
    <t>Закупівля вантажного автомобіля з тентованим кузовом (1 од.) для утримання зелених насаджень Дніпровського району м. Києва (Розпорядження КМУ від 19.05.2021 №468-р)</t>
  </si>
  <si>
    <t>Закупівля трактору з бочкою та снігоприбиральним обладнанням (1 од.) для утримання зелених насаджень Дніпровського району м. Києва (Розпорядження КМУ від 19.05.2021 №468-р)</t>
  </si>
  <si>
    <t>Оболонська районна в місті Києві державна адміністрація</t>
  </si>
  <si>
    <t xml:space="preserve">4411192  </t>
  </si>
  <si>
    <t xml:space="preserve">4417363  </t>
  </si>
  <si>
    <t>капітальний ремонт стадіону СДЮШОР "Зміна", вул. Йорданська, 24-А ( Розпорядженя КМУ №468-р від 19.05.2021 року )</t>
  </si>
  <si>
    <t>Печерська районна в місті Києві державна адміністрація</t>
  </si>
  <si>
    <t xml:space="preserve">4511192  </t>
  </si>
  <si>
    <t>Подільська районна в місті Києві державна адміністрація</t>
  </si>
  <si>
    <t xml:space="preserve">4611192  </t>
  </si>
  <si>
    <t>Святошинська районна в місті Києві державна адміністрація</t>
  </si>
  <si>
    <t xml:space="preserve">4711192  </t>
  </si>
  <si>
    <t xml:space="preserve">4713223  </t>
  </si>
  <si>
    <t xml:space="preserve">4717363  </t>
  </si>
  <si>
    <t>капітальний ремонт асфальтового покриття  прибудинкових територій та внутрішньоквартальних проїздів   відповідно до розпорядження КМУ №468-р від  19.05.2021</t>
  </si>
  <si>
    <t>Солом'янська районна в місті Києві державна адміністрація</t>
  </si>
  <si>
    <t xml:space="preserve">4811192  </t>
  </si>
  <si>
    <t xml:space="preserve">4813223  </t>
  </si>
  <si>
    <t xml:space="preserve">4817363  </t>
  </si>
  <si>
    <t>Шевченківська районна в місті Києві  державна адміністрація</t>
  </si>
  <si>
    <t xml:space="preserve">4911192  </t>
  </si>
  <si>
    <t xml:space="preserve">4917363  </t>
  </si>
  <si>
    <t>Разом</t>
  </si>
  <si>
    <r>
      <t>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</t>
    </r>
    <r>
      <rPr>
        <sz val="10"/>
        <color indexed="9"/>
        <rFont val="Arial"/>
        <family val="2"/>
      </rPr>
      <t>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  <r>
      <rPr>
        <sz val="10"/>
        <rFont val="Arial"/>
        <family val="2"/>
      </rPr>
      <t xml:space="preserve">
</t>
    </r>
  </si>
  <si>
    <t>КПКВ /КДБ /КФБ</t>
  </si>
  <si>
    <t>на здіснення підтримки окремих закладів та заходів у системі охорони здоров`я</t>
  </si>
  <si>
    <t>на здійснення заходів щодо соціально-економічного розвитку окремих територій</t>
  </si>
  <si>
    <r>
  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</t>
    </r>
    <r>
      <rPr>
        <sz val="10"/>
        <color indexed="9"/>
        <rFont val="Arial"/>
        <family val="2"/>
      </rPr>
      <t>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</si>
  <si>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</si>
  <si>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дистанційка</t>
  </si>
  <si>
    <t>афган</t>
  </si>
  <si>
    <t>ато</t>
  </si>
  <si>
    <t>впо</t>
  </si>
  <si>
    <t>доз</t>
  </si>
  <si>
    <t>псер</t>
  </si>
  <si>
    <t>насильство</t>
  </si>
  <si>
    <t>нуш</t>
  </si>
  <si>
    <t xml:space="preserve">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</si>
  <si>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на створення мережі спеціалізованих служб підтримки осіб, які постраждали від домашнього насильства та/або насильства за ознакою статі</t>
  </si>
  <si>
    <t>Київська міська рада (Секретаріат)</t>
  </si>
  <si>
    <t xml:space="preserve">0111142  </t>
  </si>
  <si>
    <t>Перерозподіл лист КМР від 02.08.2021 № 225-СК-3391 по Програмі вирішення депутатами КМР соціально-економічних проблем, виконання передвиборних програм та доручень виборців на 2021-2025 роки</t>
  </si>
  <si>
    <t>Перерозподіл Розпорядження КМГ від 26.04.2021 № 273 по Програмі вирішення депутатами КМР соціально-економічних проблем,виконання передвиборних програм та доручень виборців на 2021-2025 роки</t>
  </si>
  <si>
    <t>Перерозподіл Розпорядження КМГ від 31.07.2021 № 663 по Програмі вирішення депутатами КМР соціально-економічних проблем, виконання передвиборних програм та доручень виборців на 2021-2025 роки</t>
  </si>
  <si>
    <t>Перерозподіл Розпорядження КМГ від 31.07.2021 № 664 по Програмі вирішення депутатами КМР соціально-економічних проблем, виконання передвиборних програм та доручень виборців на 2021-2025 роки</t>
  </si>
  <si>
    <t>Перерозподіл Розпорядження КМГ від 31.07.2021 № 665 по Програмі вирішення депутатами КМР соціально-економічних проблем, виконання передвиборних програм та доручень виборців на 2021-2025 роки</t>
  </si>
  <si>
    <t>Перерозподіл Розпорядження КМГ від 31.07.2021 № 666 по Програмі вирішення депутатами КМР соціально-економічних проблем, виконання передвиборних програм та доручень виборців на 2021-2025 роки</t>
  </si>
  <si>
    <t xml:space="preserve">0113242  </t>
  </si>
  <si>
    <t xml:space="preserve">0114082  </t>
  </si>
  <si>
    <t>Перерозподіл Розпорядження КМГ від 25.06.2021 № 550 по Програмі вирішення депутатами КМР соціально-економічних проблем,виконання передвиборних програм та доручень виборців на 2021-2025 роки</t>
  </si>
  <si>
    <t>Перерозподіл Розпорядження КМГ від 31.07.2021 № 662 по Програмі вирішення депутатами КМР соціально-економічних проблем, виконання передвиборних програм та доручень виборців на 2021-2025 роки</t>
  </si>
  <si>
    <t>Перерозподіл Розпорядження КМГ від 31.07.2021 № 667 по Програмі вирішення депутатами КМР соціально-економічних проблем, виконання передвиборних програм та доручень виборців на 2021-2025 роки</t>
  </si>
  <si>
    <t xml:space="preserve">0115061  </t>
  </si>
  <si>
    <t xml:space="preserve">0116090  </t>
  </si>
  <si>
    <t>Перерозподіл Розпорядження КМГ від 25.06.2021 № 552 по Програмі вирішення депутатами КМР соціально-економічних проблем,виконання передвиборних програм та доручень виборців на 2021-2025 роки</t>
  </si>
  <si>
    <t>Перерозподіл Розпорядження КМГ від 31.07.2021 № 668 по Програмі вирішення депутатами КМР соціально-економічних проблем, виконання передвиборних програм та доручень виборців на 2021-2025 роки</t>
  </si>
  <si>
    <t xml:space="preserve">0611182  </t>
  </si>
  <si>
    <t xml:space="preserve">0712010  </t>
  </si>
  <si>
    <t>Розпорядження ВО КМР (КМДА) від 08.07.2021 №1516 "Про перерозподіл видатків бюджету міста Києва, передбаченних Департаменту охорони здоров"я виконавчого органу Київської міської ради (КМДА) на 2021 рік"</t>
  </si>
  <si>
    <t xml:space="preserve">0712020  </t>
  </si>
  <si>
    <t xml:space="preserve">0712030  </t>
  </si>
  <si>
    <t xml:space="preserve">0712040  </t>
  </si>
  <si>
    <t xml:space="preserve">0712090  </t>
  </si>
  <si>
    <t xml:space="preserve">0712111  </t>
  </si>
  <si>
    <t xml:space="preserve">0712144  </t>
  </si>
  <si>
    <t>Постанова КМУ від 02.06.2021 №585 "Про пернерозподіл деяких видатків державного бюджету, передбачених Міністерству охорони здоров'я на и2021 рік, і внесення змін до деяких постанов Кабінету Міністрів України", Розпорядження ВО КМР (КМДА) від 24.06.2021 №1451 "Про розподіл обсягу субвенції з державного бюджету місцевим бюджетам на здійснення підтримки окремих закладів та заходів у системі охорони здоров"я"</t>
  </si>
  <si>
    <t xml:space="preserve">0712151  </t>
  </si>
  <si>
    <t>Департамент соціальної політики виконавчого органу Київської міської ради (КМДА)</t>
  </si>
  <si>
    <t xml:space="preserve">0813101  </t>
  </si>
  <si>
    <t xml:space="preserve">0813102  </t>
  </si>
  <si>
    <t xml:space="preserve">0813104  </t>
  </si>
  <si>
    <t xml:space="preserve">0813105  </t>
  </si>
  <si>
    <t xml:space="preserve">0813124  </t>
  </si>
  <si>
    <t>Розпорядження КМУ від 30 червня 2021 року № 696-р Про затвердження розподілу обсягу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у 2021 році</t>
  </si>
  <si>
    <t xml:space="preserve">0813241  </t>
  </si>
  <si>
    <t>Служба у справах дітей та сім'ї виконавчого органу Київської міської ради (КМДА)</t>
  </si>
  <si>
    <t xml:space="preserve">0913111  </t>
  </si>
  <si>
    <t xml:space="preserve">1014070  </t>
  </si>
  <si>
    <t>Перерозподіл Розпорядження КМГ від 31.07.2021 № 667 по Програмі вирішення депутатами КМР соціально-економічних проблем, виконання передвиборних програм та доручень виборців на 2021-2025 роки на придбання технічного обладнання для кінотеатру "Братислава"</t>
  </si>
  <si>
    <t xml:space="preserve">Проведення капітального ремонту об'єкта "Центральний парк культури і відпочинку м. Києва" (Розпорядження КМУ від 21.07.2021 №822-р)   </t>
  </si>
  <si>
    <t>Департамент житлово-комунальної інфраструктури виконавчого органу Київської міської ради (КМДА)</t>
  </si>
  <si>
    <t xml:space="preserve">1217670  </t>
  </si>
  <si>
    <t>Поповнення статутного капіталу КП "Київтеплоенерго"</t>
  </si>
  <si>
    <t xml:space="preserve">1917412  </t>
  </si>
  <si>
    <t>На регулювання цін на послуги місцевого автотранспорту (КП "Київпастранс")</t>
  </si>
  <si>
    <t xml:space="preserve">1917413  </t>
  </si>
  <si>
    <t>Перерозподіл відповідно до розпорядження ВО КМР (КМДА)від 16.07.2021 №1601  та  витягу з протоколу засідання ПК КМР з питань бюджету та соціально-економічного розвитку від 22.07.2021 №15/22 з метою реалізації проєкту цільових екологічних (зелених) інвестицій для придбання автобусів, оснащених електричними двигунами</t>
  </si>
  <si>
    <t xml:space="preserve">1917422  </t>
  </si>
  <si>
    <t>На регулювання цін на послуги місцевого наземного електротранспорту (КП "Київпастранс")</t>
  </si>
  <si>
    <t xml:space="preserve">1917423  </t>
  </si>
  <si>
    <t>Перерозподіл Розпорядження КМДА від 14.06.2021 №1350 "БУДІВНИЦТВО ДІЛЬНИЦІ СИРЕЦЬКО-ПЕЧЕРСЬКОЇ ЛІНІЇ МЕТРОПОЛІТЕНУ ВІД СТАНЦІЇ "СИРЕЦЬ" НА ЖИТЛОВИЙ МАСИВ ВИНОГРАДАР З ЕЛЕКТРОДЕПО У ПОДІЛЬСЬКОМУ РАЙОНІ"</t>
  </si>
  <si>
    <t>Перерозподіл Розпорядження КМДА від 30.04.2021 №1008 "БУДІВНИЦТВО ДІЛЬНИЦІ СИРЕЦЬКО-ПЕЧЕРСЬКОЇ ЛІНІЇ МЕТРОПОЛІТЕНУ ВІД СТАНЦІЇ "СИРЕЦЬ" НА ЖИТЛОВИЙ МАСИВ ВИНОГРАДАР З ЕЛЕКТРОДЕПО У ПОДІЛЬСЬКОМУ РАЙОНІ"</t>
  </si>
  <si>
    <t>Розпорядження КМДА від 16.07.2021 №1601 "БУДІВНИЦТВО ДІЛЬНИЦІ СИРЕЦЬКО-ПЕЧЕРСЬКОЇ ЛІНІЇ МЕТРОПОЛІТЕНУ ВІД СТАНЦІЇ "СИРЕЦЬ" НА ЖИТЛОВИЙ МАСИВ ВИНОГРАДАР З ЕЛЕКТРОДЕПО У ПОДІЛЬСЬКОМУ РАЙОНІ"</t>
  </si>
  <si>
    <t xml:space="preserve">1917424  </t>
  </si>
  <si>
    <t xml:space="preserve">На регулювання цін на послуги метрополітену (КП "Київський метрополітен") </t>
  </si>
  <si>
    <t xml:space="preserve">1917441  </t>
  </si>
  <si>
    <t>Перерозподіл Розпорядження КМДА від 14.06.2021 №1350 "БУДІВНИЦТВО ПОДІЛЬСЬКОГО МОСТОВОГО ПЕРЕХОДУ ЧЕРЕЗ Р. ДНІПРО У М. КИЄВІ"</t>
  </si>
  <si>
    <t>Перерозподіл Розпорядження КМДА від 30.04.2021 №1008 "БУДІВНИЦТВО ПОДІЛЬСЬКОГО МОСТОВОГО ПЕРЕХОДУ ЧЕРЕЗ Р. ДНІПРО У М. КИЄВІ"</t>
  </si>
  <si>
    <t>Перерозподіл Розпорядження КМДА від 30.04.2021 №1008 "РЕКОНСТРУКЦІЯ ТРАНСПОРТНОЇ РОЗВ'ЯЗКИ НА ПЕРЕТИНІ ПРОСПЕКТУ ПЕРЕМОГИ З ВУЛ. ГЕТЬМАНА У СОЛОМ'ЯНСЬКОМУ ТА ШЕВЧЕНКІВСЬКОМУ РАЙОНАХ М.КИЄВА"</t>
  </si>
  <si>
    <t xml:space="preserve">1917461  </t>
  </si>
  <si>
    <t>Перерозподіл Розпорядження КМДА від 30.04.2021 №1008 "БУДІВНИЦТВО ВЕЛИКОЇ ОКРУЖНОЇ ДОРОГИ НА ДІЛЯНЦІ ВІД ПРОСП. МАРШАЛА РОКОССОВСЬКОГО ДО ВУЛ. БОГАТИРСЬКОЇ З БУДІВНИЦТВОМ ТРАНСПОРТНОЇ РОЗВ'ЯЗКИ В РІЗНИХ РІВНЯХ"</t>
  </si>
  <si>
    <t>Управління туризму та промоцій  виконавчого органу Київської міської ради (КМДА)</t>
  </si>
  <si>
    <t xml:space="preserve">2617622  </t>
  </si>
  <si>
    <t>Департамент економіки та інвестицій виконавчого органу Київської міської ради (КМДА)</t>
  </si>
  <si>
    <t xml:space="preserve">2816030  </t>
  </si>
  <si>
    <t>Благоустрій зелених насаджень</t>
  </si>
  <si>
    <t>Капітальний ремонт парку "Гідропарк"</t>
  </si>
  <si>
    <t>Придбання посадкового матеріалу (саджанців дерев та кущів)</t>
  </si>
  <si>
    <t>Капітальний ремонт Бульвару житлового масиву Калнишевського Петра в Оболонському районі м. Києва (Розпорядження КМУ від 21.07.2021 №822-р)</t>
  </si>
  <si>
    <t>Капітальний ремонт скверу на розі вулиці Михайла Донця та проспекту Відрадного з влаштуванням освітлення за адресою: 03061, м. Київ, ріг вул. Михайла Донця та просп. Відрадний (Розпорядження КМУ від 21.07.2021 №822-р)</t>
  </si>
  <si>
    <t xml:space="preserve">4011010  </t>
  </si>
  <si>
    <t>Перерозподіл Розпорядження КМГ від 31.07.2021 № 664 по Програмі вирішення депутатами КМР соціально-економічних проблем, виконання передвиборних програм та доручень виборців на 2021-2025 роки на придбання та встановлення навчального інтерактивного комплексу SYNERGY для ЗДО №506</t>
  </si>
  <si>
    <t>Перерозподіл Розпорядження КМГ від 31.07.2021 № 665 по Програмі вирішення депутатами КМР соціально-економічних проблем, виконання передвиборних програм та доручень виборців на 2021-2025 роки на придбання та встановлення інтерактивної проєкції на підлогу "Чарівний килим" для ЗДО №32</t>
  </si>
  <si>
    <t>Перерозподіл видатків на виплату одноразової допомоги дітям-сиротам Розпорядження КМДА №1513 від 07.07.2021</t>
  </si>
  <si>
    <t xml:space="preserve">4011182  </t>
  </si>
  <si>
    <t xml:space="preserve">4016030  </t>
  </si>
  <si>
    <t>Благоустрій зелених насаджень району</t>
  </si>
  <si>
    <t xml:space="preserve">4111021  </t>
  </si>
  <si>
    <t xml:space="preserve">4111182  </t>
  </si>
  <si>
    <t xml:space="preserve">4113221  </t>
  </si>
  <si>
    <t>РКМУ від 23.06.2021 №687-р субв. з ДБУ на виплату комп. для придбання житла деяких категорій учасн. АТО/ООС</t>
  </si>
  <si>
    <t xml:space="preserve">4113222  </t>
  </si>
  <si>
    <t>РКМУ від 16.06.2021 №654-р субв. з ДБУ на виплату компенс. для придбання житла внутрішньо переміщеним особам учасникам АТО.</t>
  </si>
  <si>
    <t xml:space="preserve">4116030  </t>
  </si>
  <si>
    <t xml:space="preserve">4211021  </t>
  </si>
  <si>
    <t xml:space="preserve">4211182  </t>
  </si>
  <si>
    <t xml:space="preserve">4213221  </t>
  </si>
  <si>
    <t xml:space="preserve">4213222  </t>
  </si>
  <si>
    <t xml:space="preserve">4214060  </t>
  </si>
  <si>
    <t>Перерозподіл Розпорядження КМГ від 25.06.2021 № 550 по Програмі вирішення депутатами КМР соціально-економічних проблем, виконання передвиборних програм та доручень виборців на 2021-2025 роки на придбання штучної каркасної комбінованої ялинки висотою 10-12 метрів</t>
  </si>
  <si>
    <t xml:space="preserve">4216011  </t>
  </si>
  <si>
    <t xml:space="preserve">4216030  </t>
  </si>
  <si>
    <t>Капітальний ремонт спортивних майданчиків в парку "Муромець" Деснянського району м. Києва (Розпорядження КМУ від 21.07.2021 №822-р)</t>
  </si>
  <si>
    <t xml:space="preserve">4311182  </t>
  </si>
  <si>
    <t xml:space="preserve">4313221  </t>
  </si>
  <si>
    <t xml:space="preserve">4313222  </t>
  </si>
  <si>
    <t xml:space="preserve">4316030  </t>
  </si>
  <si>
    <t xml:space="preserve">4411182  </t>
  </si>
  <si>
    <t xml:space="preserve">4413124  </t>
  </si>
  <si>
    <t xml:space="preserve">4413221  </t>
  </si>
  <si>
    <t xml:space="preserve">4413222  </t>
  </si>
  <si>
    <t xml:space="preserve">4416030  </t>
  </si>
  <si>
    <t xml:space="preserve">4511182  </t>
  </si>
  <si>
    <t xml:space="preserve">4513222  </t>
  </si>
  <si>
    <t xml:space="preserve">4516011  </t>
  </si>
  <si>
    <t xml:space="preserve">4516030  </t>
  </si>
  <si>
    <t xml:space="preserve">4611182  </t>
  </si>
  <si>
    <t xml:space="preserve">4616030  </t>
  </si>
  <si>
    <t xml:space="preserve">4713221  </t>
  </si>
  <si>
    <t xml:space="preserve">4716030  </t>
  </si>
  <si>
    <t xml:space="preserve">4811182  </t>
  </si>
  <si>
    <t xml:space="preserve">4813221  </t>
  </si>
  <si>
    <t xml:space="preserve">4813222  </t>
  </si>
  <si>
    <t xml:space="preserve">4816030  </t>
  </si>
  <si>
    <t>Капітальний ремонт майданчику для собак в парку "Орлятко" за адресою: 03067, м. Київ, Солом'янський район, бульв. Вацлава Гавела, 9В (Розпорядження КМУ від 21.07.2021 №822-р)</t>
  </si>
  <si>
    <t>Облаштування майданчику для собак в парку біля кінотеатру "Тампере" за адресою: 03126, м. Київ, Солом'янський район, вул. Героїв Севастополя, 42 (Розпорядження КМУ від 21.07.2021 №822-р)</t>
  </si>
  <si>
    <t>Облаштування майданчику для собак в Солом'янському ландшафтному парку за адресою: 03110, м. Київ, Солом'янський район, ріг вулиць Солом'янської та Волгоградської (Розпорядження КМУ від 21.07.2021 №822-р)</t>
  </si>
  <si>
    <t xml:space="preserve">4911182  </t>
  </si>
  <si>
    <t xml:space="preserve">4913221  </t>
  </si>
  <si>
    <t xml:space="preserve">4913222  </t>
  </si>
  <si>
    <t xml:space="preserve">4914030  </t>
  </si>
  <si>
    <t>Перерозподіл Розпорядження КМГ від 31.07.2021 № 662 по Програмі вирішення депутатами КМР соціально-економічних проблем, виконання передвиборних програм та доручень виборців на 2021-2025 роки на придбання коп'ютерної техніки, оргтехніки</t>
  </si>
  <si>
    <t xml:space="preserve">4916030  </t>
  </si>
  <si>
    <t>Зміни до додатка № 3 до рішення:</t>
  </si>
  <si>
    <t>1.3. За рахунок перевиконання доходної частини бюджету:</t>
  </si>
  <si>
    <t xml:space="preserve">0110150  </t>
  </si>
  <si>
    <t>Судовий збір на виконання наказу Господарського суду міста Києва від 28.05.2021 № 910/5452/18</t>
  </si>
  <si>
    <t>Перерозподіл лист КМР від 18.08.2021 № 225-КР-3595 по Програмі вирішення депутатами КМР соціально-економічних проблем, виконання передвиборних програм та доручень виборців на 2021-2025 роки</t>
  </si>
  <si>
    <t>Київська міська державна адміністрація</t>
  </si>
  <si>
    <t xml:space="preserve">0210180  </t>
  </si>
  <si>
    <t>Безспірне списання коштів на виконання рішень суду</t>
  </si>
  <si>
    <t xml:space="preserve">0220160  </t>
  </si>
  <si>
    <t xml:space="preserve">Заробітна плата з нарахування на додаткову чисельність на збільшення КЕКВ 2270, </t>
  </si>
  <si>
    <t>Перерозподіл лист  Апарату ВО КМР (КМДА) від 27.08.2021 № 040-576 направлення на пріоритетні напрямки</t>
  </si>
  <si>
    <t xml:space="preserve">0220180  </t>
  </si>
  <si>
    <t>Перерозподіл лист  Апарату ВО КМР (КМДА) від 27.08.2021 № 040-576 на закупівлю основних засобів</t>
  </si>
  <si>
    <t>Перерозподіл лист  Апарату ВО КМР (КМДА) від 27.08.2021 № 040-576 на послуги з обробки телефонних дзвінків</t>
  </si>
  <si>
    <t>Придбання обладнання</t>
  </si>
  <si>
    <t xml:space="preserve">Субвенція з ДБ на забеспечення якісної сучасної та доступної загальної середньої освіти "Нова українська школа" відповідно до Постанови КМУ від 30.06.21 №682 </t>
  </si>
  <si>
    <t>Постанова КМУ від 21.04.2021 №333 «Питання фінансування у 2021 році закупівлі кисневих концентраторів» на проведення капітального ремонту  систем централізованого кисневого постачання в закладах охорони здоров"я</t>
  </si>
  <si>
    <t xml:space="preserve">Розпорядження ВО КМР (КМДА) від 14.07.2021 №1542 "Про перерозподіл видатків бюджету міста Києва, передбаченних Департаменту охорони здоров"я виконавчого органу Київської міської ради (КМДА) на 2021 рік" на придбання медичного обладнання </t>
  </si>
  <si>
    <t>Постанова КМУ від 02.06.2021 №585 "Про перерозподіл деяких видатків державного бюджету, передбачених Міністерству охорони здоров'я на и2021 рік, і внесення змін до деяких постанов Кабінету Міністрів України", Розпорядження ВО КМР (КМДА) від 24.06.2021 №1451 "Про розподіл обсягу субвенції з державного бюджету місцевим бюджетам на здійснення підтримки окремих закладів та заходів у системі охорони здоров"я"</t>
  </si>
  <si>
    <t>Розпорядження Кабінету Міністрів України від 21.07.2021 №822-р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категорій" на придбання медичного обладнання та проведення капітального ремонту</t>
  </si>
  <si>
    <t>Розпорядження КМУ від 19.05.2021 №468-р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 на придбання медичного  обладнання та проведення капітального ремонту</t>
  </si>
  <si>
    <t>Розпорядження КМУ від 19.05.2021 №468-р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 на придбання медичного обладнання та проведення капітального ремонту</t>
  </si>
  <si>
    <t>перерозподіл асигнувань з КПКВК 0813242 на ком.послуги та енергоносії в зв"язку з підвищенням тарифів</t>
  </si>
  <si>
    <t>Придбання спецавтомобілів для перевезення осіб з інвалідністю, виготовлення проектно-кошторисної документації</t>
  </si>
  <si>
    <t>перерозподіл асигнувань з КПКВК 0813242 на ком. послуги та енергоносії в зв"язку з підвищенням тарифів</t>
  </si>
  <si>
    <t xml:space="preserve">0813191  </t>
  </si>
  <si>
    <t>РКМДА від 27.07.2021 №1668. Для забезпечення виплати матеріальної допомоги за земельні ділянки членам сімей загиблих (померлих)  киян-учасників АТО.</t>
  </si>
  <si>
    <t>Забезпечення сплати податків та зборів при реєстрації транспортного засобу</t>
  </si>
  <si>
    <t>перерозподіл асигнувань з КПКВК 0813242 на ком.послуги та енергонсії в зв"язку з підвищенням тарифів</t>
  </si>
  <si>
    <t xml:space="preserve">0813242  </t>
  </si>
  <si>
    <t>Економія коштів по соцпослугам у зв'язку з затримкою проведення конкурсних процедур</t>
  </si>
  <si>
    <t xml:space="preserve">РКМДА від 27.07.2021 №1668.Економія коштів по соціальних послугах у зв'язку із затриманням тендерних  процедур. </t>
  </si>
  <si>
    <t>Для забезпечення введення в дію новоутвореної установи - Київського міського центру соціальної підтримки дітей та сімей. смт Ворзель, вул. Кленова 31</t>
  </si>
  <si>
    <t xml:space="preserve">1010160  </t>
  </si>
  <si>
    <t>Заробітна плата з нарахуваннями на компенсаційні виплати при звільненні</t>
  </si>
  <si>
    <t xml:space="preserve">1014010  </t>
  </si>
  <si>
    <t>Фінансова підтримка ТВЗК «Київський 
національний академічний театр оперети»</t>
  </si>
  <si>
    <t xml:space="preserve">1014082  </t>
  </si>
  <si>
    <t>Організація та проведення культурно-мистецьких заходів</t>
  </si>
  <si>
    <t xml:space="preserve">1017324  </t>
  </si>
  <si>
    <t>(Розпорядження ВОКМР (КМДА) від 18.08.2021 №1783) БУДІВНИЦТВО МЕМОРІАЛЬНОГО КОМПЛЕКСУ ГЕРОЇВ- КИЯН, ЩО ЗАГИНУЛИ ЗА ЦІЛІСНІСТЬ ТА НЕЗАЛЕЖНІСТЬ УКРАЇНИ НА РОЗІ ВУЛ. МИХАЙЛА ГРУШЕВСЬКОГО ТА ПЕТРІВСЬКОЇ АЛЕЇ У ПЕЧЕРСЬКОМУ РАЙОНІ</t>
  </si>
  <si>
    <t>(Розпорядження ВОКМР (КМДА) від 18.08.2021 №1783) РЕКОНСТРУКЦІЯ ОБ'ЄКТІВ КИЇВСЬКОГО ЗООЛОГІЧНОГО ПАРКУ ЗАГАЛЬНОДЕРЖАВНОГО ЗНАЧЕННЯ НА ПРОСП. ПЕРЕМОГИ,32 У ШЕВЧЕНКІВСЬКОМУ РАЙОНІ М. КИЄВА</t>
  </si>
  <si>
    <t xml:space="preserve">1217310  </t>
  </si>
  <si>
    <t>(Розпорядження ВОКМР (КМДА) від 20.08.2021 №1792) БУДІВНИЦТВО АРТЕЗІАНСЬКОЇ СВЕРДЛОВИНИ МАЛОЇ ПРОДУКТИВНОСТІ НА ПРОСПЕКТІ ГЕРОЇВ СТАЛІНГРАДА. 14/16 В ОБОЛОНСЬКОМУ РАЙОНІ</t>
  </si>
  <si>
    <t>(Розпорядження ВОКМР (КМДА) від 20.08.2021 №1792) БУДІВНИЦТВО АРТЕЗІАНСЬКОЇ СВЕРДЛОВИНИ МАЛОЇ ПРОДУКТИВНОСТІ НА ПРОСПЕКТІ ОБОЛОНСЬКОМУ. 14-Б В ОБОЛОНСЬКОМУ РАЙОНІ</t>
  </si>
  <si>
    <t>(Розпорядження ВОКМР (КМДА) від 20.08.2021 №1792) РЕКОНСТРУКЦІЯ ДЮКЕРНИХ ПЕРЕХОДІВ ЧЕРЕЗ Р.ДНІПРО</t>
  </si>
  <si>
    <t xml:space="preserve">1217330  </t>
  </si>
  <si>
    <t>(Розпорядження ВОКМР (КМДА) від 20.08.2021 №1792) БУДІВНИЦТВО КОМПЛЕКСУ ІНЖЕНЕРНО-ТЕХНІЧНИХ ПРОТИЗСУВНИХ СПОРУД. ДРЕНАЖНИХ СИСТЕМ ДЛЯ УКРІПЛЕННЯ СХИЛУ ПО ВУЛ. ЛУК'ЯНІВСЬКІЙ. 46 У ШЕВЧЕНКІВСЬКОМУ РАЙОНІ</t>
  </si>
  <si>
    <t>(Розпорядження ВОКМР (КМДА) від 20.08.2021 №1792) ПРОТИЗСУВНІ РОБОТИ НА СХИЛІ БАТИЄВОЇ ГОРИ НА РОЗІ ВУЛИЦЬ ЛОКОМОТИВНОЇ ТА КРАСНОДОНСЬКОЇ</t>
  </si>
  <si>
    <t xml:space="preserve">1217361  </t>
  </si>
  <si>
    <t>(Розпорядження ВОКМР (КМДА) від 20.08.2021 №1792) РЕКОНСТРУКЦІЯ СПОРУД ПЕРШОЇ ЧЕРГИ БОРТНИЦЬКОЇ СТАНЦІЇ АЕРАЦІЇ НА ВУЛ. КОЛЕКТОРНІЙ. 1-А В ДАРНИЦЬКОМУ РАЙОНІ М.КИЄВА (КОРИГУВАННЯ) І ЧЕРГА БУДІВНИЦТВА. НАСОСНА СТАНЦІЯ ПЕРШОГО ПІДЙОМУ</t>
  </si>
  <si>
    <t>Департамент охорони культурної спадщини виконавчого органу Київської міської ради (КМДА)</t>
  </si>
  <si>
    <t xml:space="preserve">1810160  </t>
  </si>
  <si>
    <t>Придбання комп'ютерної техніки</t>
  </si>
  <si>
    <t xml:space="preserve">1910160  </t>
  </si>
  <si>
    <t xml:space="preserve">Придбання обладнання, меблів папір, марки , оплата енергоносії, капремонт </t>
  </si>
  <si>
    <t xml:space="preserve">1917340  </t>
  </si>
  <si>
    <t>Зміна КПКВК "РЕСТАВРАЦІЯ З ПРИСТОСУВАННЯМ ДО УМОВ СУЧАСНОГО ВИКОРИСТАННЯ СПОРУДИ КИЇВСЬКОГО ФУНІКУЛЕРА (МИХАЙЛІВСЬКОГО МЕХАНІЧНОГО ПІДЙОМУ) НА ВУЛ. ПЕТРА САГАЙДАЧНОГО. 3 У ПОДІЛЬСЬКОМУ РАЙОНІ МІСТА КИЄВА"</t>
  </si>
  <si>
    <t>Зміна КПКВК "РЕСТАВРАЦІЯ З ПРИСТОСУВАННЯМ МОСТУ ІМ Є.О.ПАТОНА ЧЕРЕЗ Р.ДНІПРО"</t>
  </si>
  <si>
    <t>РЕКОНСТРУКЦІЯ ДОЩОВОЇ КАНАЛІЗАЦІЇ ПО ВУЛ. БРАТИСЛАВСЬКА, 52 У ДЕСНЯНСЬКОМУ РАЙОНІ М. КИЄВА (ВИГОТОВЛЕННЯ ПРОЕКТНОЇ ДОКУМЕНТАЦІЇ)</t>
  </si>
  <si>
    <t>РЕКОНСТРУКЦІЯ ДОЩОВОЇ КАНАЛІЗАЦІЇ ПО ВУЛ. МІЛЮТЕНКА 25-29 У ДЕСНЯНСЬКОМУ РАЙОНІ М. КИЄВА (ВИГОТОВЛЕННЯ ПРОЕКТНОЇ ДОКУМЕНТАЦІЇ)</t>
  </si>
  <si>
    <t xml:space="preserve">1917470  </t>
  </si>
  <si>
    <t>Перерозподіл  видатків споживання на видатки розвитку на виконання заходів МЦП розвитку туризму в м.Києві відповідно до розпорядження Розпорядження КМДА від 17.06.2021 року № 1374</t>
  </si>
  <si>
    <t>Капітальний ремонт скверу на роз.вулиці Михайла-Донця та проспеуту Відрадного</t>
  </si>
  <si>
    <t>Капітальний ремонт у парку Партизанської слави "Тропи здоровя"</t>
  </si>
  <si>
    <t>Департамент муніципальної безпеки виконавчого органу Київської міської ради (КМДА)</t>
  </si>
  <si>
    <t xml:space="preserve">3017693  </t>
  </si>
  <si>
    <t>На додаткову штатну чисельність КП "Муніципальна охорона" та придбання транспортних засобів   для груп швидкого реагування</t>
  </si>
  <si>
    <t xml:space="preserve">3018110  </t>
  </si>
  <si>
    <t>Придбання спеціального транспортного засобу типу MAD NOMAD та іншого   аварійно-рятувального обладнання для КАРС</t>
  </si>
  <si>
    <t>Департамент комунальної власності  м.Києва виконавчого органу Київської міської ради (КМДА)</t>
  </si>
  <si>
    <t xml:space="preserve">3110160  </t>
  </si>
  <si>
    <t>Оплата судового збору</t>
  </si>
  <si>
    <t>Департамент з питань реєстрації виконавчого органу Київської міської ради (КМДА)</t>
  </si>
  <si>
    <t xml:space="preserve">3310160  </t>
  </si>
  <si>
    <t>Заробітна плата з нарахуванням на додаткову чисельність, придбання обладнання</t>
  </si>
  <si>
    <t>Департамент (Центр) надання адміністративних послуг виконавчого органу Київської міської ради (КМДА)</t>
  </si>
  <si>
    <t xml:space="preserve">3410160  </t>
  </si>
  <si>
    <t>інклюзивна доступність Д(Ц)НАПу</t>
  </si>
  <si>
    <t>Департамент промисловості та розвитку підприємництва виконавчого органу Київської міської ради (КМДА)</t>
  </si>
  <si>
    <t xml:space="preserve">3510160  </t>
  </si>
  <si>
    <t>На оплату енергоносіїв</t>
  </si>
  <si>
    <t xml:space="preserve">3610160  </t>
  </si>
  <si>
    <t xml:space="preserve">Придбання марок та паперу, послуги нотаріального посвідчення договорів пропередачу права власноті на земельні ділянки </t>
  </si>
  <si>
    <t>Департамент фiнансiв виконавчого органу Київської мiської ради (КМДА)</t>
  </si>
  <si>
    <t xml:space="preserve">3710160  </t>
  </si>
  <si>
    <t>Заробітна плата з нарахування на додаткову чисельність</t>
  </si>
  <si>
    <t>Департамент внутрішнього фінансового контролю та аудиту виконавчого органу Київської міської ради (КМДА)</t>
  </si>
  <si>
    <t xml:space="preserve">3810160  </t>
  </si>
  <si>
    <t xml:space="preserve">Заробітна плата з нарахування на додаткову чисельність </t>
  </si>
  <si>
    <t xml:space="preserve">Перерозподіл видатків для співфінансувааня субвенції з ДБ на забеспечення якісної сучасної та доступної загальної середньої освіти "Нова українська школа" відповідно до Постанови КМУ від 30.06.21 №682 </t>
  </si>
  <si>
    <t>Перерозподіл видатків для співфінансувааня субвенції з ДБ на заходи боротьби з COVID -19 під час навчального процесу у закладах середньої загальної освіти, Постанова КМУ від 21.04.2021 № 403</t>
  </si>
  <si>
    <t xml:space="preserve">4011181  </t>
  </si>
  <si>
    <t xml:space="preserve">4011191  </t>
  </si>
  <si>
    <t xml:space="preserve">4013132  </t>
  </si>
  <si>
    <t>перерозподіл видатків   для  придбання обладнання в рамках реалізації ГБ №953  "АРТ -HuB Голосіїв"</t>
  </si>
  <si>
    <t xml:space="preserve">4015031  </t>
  </si>
  <si>
    <t xml:space="preserve"> капітальний ремонт лижероленої траси (ДЮСШ №15)</t>
  </si>
  <si>
    <t xml:space="preserve">4017321  </t>
  </si>
  <si>
    <t>РЕКОНСТРУКЦІЯ БУДІВЛІ ГІМНАЗІЇ № 179 (ПРОСП. ГОЛОСІЇВСЬКИЙ. 120-В У ГОЛОСІЇВСЬКОМУ РАЙОНІ М. КИЄВА)</t>
  </si>
  <si>
    <t>РЕКОНСТРУКЦІЯ З ПРИБУДОВОЮ БУДІВЕЛЬ І СПОРУД ГІМНАЗІЇ № 59 ІМЕНІ О. М. БОЙЧЕНКА. ВУЛ. ВЕЛИКА КИТАЇВСЬКА. 85 В ГОЛОСІЇВСЬКОМУ РАЙОНІ М. КИЄВА</t>
  </si>
  <si>
    <t xml:space="preserve">4110160  </t>
  </si>
  <si>
    <t xml:space="preserve">Придбання павільйону та джерела обігріву для функціонування пунктів обігріву </t>
  </si>
  <si>
    <t xml:space="preserve">4111010  </t>
  </si>
  <si>
    <t>Перерозподіл видатків на капітальний ремонт закладів дошкільної освіти. Розпорядження виконавчого органу КМР (КМДА) № 1836 від 28,08,2021</t>
  </si>
  <si>
    <t>Перерозподіл видатків на компенсацію на надані освітні послуги дітям приватними закладами дошкільної освіти</t>
  </si>
  <si>
    <t>Перерозподіл видатків на капітальний ремонт закладів дошкільної освіти.Розпорядження виконавчого органу КМР (КМДА) № 1836 від 28,08,2021</t>
  </si>
  <si>
    <t>Перерозподіл Розпорядження КМГ від 31.07.2021 № 666 по Програмі вирішення депутатами КМР соціально-економічних проблем, виконання передвиборних програм та доручень виборців на 2021-2025 роки на придбання мультимедіного комплексу</t>
  </si>
  <si>
    <t xml:space="preserve">4111022  </t>
  </si>
  <si>
    <t xml:space="preserve">4111080  </t>
  </si>
  <si>
    <t>Перерозподіл видатків на капітальний ремонт мистецької школи № 4 Розпорядження виконавчого органу КМР (КМДА) № 1836 від 28,08,2021</t>
  </si>
  <si>
    <t xml:space="preserve">4111181  </t>
  </si>
  <si>
    <t xml:space="preserve">4111191  </t>
  </si>
  <si>
    <t xml:space="preserve">4113111  </t>
  </si>
  <si>
    <t>РКМДА від 28.08.2021 №1836 на створення ДБСТ</t>
  </si>
  <si>
    <t xml:space="preserve">4113132  </t>
  </si>
  <si>
    <t xml:space="preserve">         перерозподіл видатків Розпорядження виконавчого органу КМР (КМДА) № 1836 від 28.08.2021 на проведення капітального ремонту приміщень підліткових клубів                                                                       (</t>
  </si>
  <si>
    <t xml:space="preserve">4113241  </t>
  </si>
  <si>
    <t>Придбання обладнання для новоствореної установи Центру комплексної реабілітації дітей з інвалідністю</t>
  </si>
  <si>
    <t>Проведення капітального ремонту приміщення Центру сім'ї. Розпорядження виконавчого органу КМР (КМДА) № 1836 від 28,08,2021</t>
  </si>
  <si>
    <t xml:space="preserve">4114060  </t>
  </si>
  <si>
    <t>Проведення капітального ремонту приміщення культурно-мистецького центру. Розпорядження виконавчого органу КМР (КМДА) № 1836 від 28.08.2021</t>
  </si>
  <si>
    <t xml:space="preserve">4116011  </t>
  </si>
  <si>
    <t xml:space="preserve">  Розпорядження виконавчого органу КМР (КМДА) № 1836 від 28,08,2021</t>
  </si>
  <si>
    <t xml:space="preserve">4116015  </t>
  </si>
  <si>
    <t xml:space="preserve"> Розпорядження виконавчого органу КМР (КМДА) № 1836 від 28,08,2021</t>
  </si>
  <si>
    <t>На капітальний ремонт дошкільних закладів відповідно до розпорядженя КМУ від 21.07.2021 №822-р</t>
  </si>
  <si>
    <t xml:space="preserve">4211010  </t>
  </si>
  <si>
    <t>Перерозподіл Розпорядження КМГ від 26.04.2021 № 273 по Програмі вирішення депутатами КМР соціально-економічних проблем,виконання передвиборних програм та доручень виборців на 2021-2025 роки на придбання та встановлення металевих рішіток на вікна</t>
  </si>
  <si>
    <t xml:space="preserve">4211181  </t>
  </si>
  <si>
    <t xml:space="preserve">4211191  </t>
  </si>
  <si>
    <t>Перерозподіл Розпорядження КМГ від 25.06.2021 № 552 по Програмі вирішення депутатами КМР соціально-економічних проблем,виконання передвиборних програм та доручень виборців на 2021-2025 роки  на придбання спецтехніки для КП " Керуюча компанія з обслуговування житлового фонду Деснянського району м. Києва"</t>
  </si>
  <si>
    <t>Cубвенція з Державного бюджету на здійснення заходів соціально-економічного розвитку окремих територій (розпорядження КМУ №822-р від 21.07.2021)  з метою проведення капітального ремонту ліфтів житлового фонду</t>
  </si>
  <si>
    <t>Cубвенція з Державного бюджету на здійснення заходів соціально-економічного розвитку окремих територій (розпорядження КМУ №822-р від 21.07.2021)  з метою проведення модернізації індивідуальних теплових мереж</t>
  </si>
  <si>
    <t xml:space="preserve">4311010  </t>
  </si>
  <si>
    <t xml:space="preserve">4311021  </t>
  </si>
  <si>
    <t>Капітальний ремонт закладів загальної середньої освіти</t>
  </si>
  <si>
    <t xml:space="preserve">4311031  </t>
  </si>
  <si>
    <t xml:space="preserve">4311181  </t>
  </si>
  <si>
    <t xml:space="preserve">4311191  </t>
  </si>
  <si>
    <t xml:space="preserve">4316011  </t>
  </si>
  <si>
    <t>Капітальний ремонт покрівель і заміну вікон в житлових будинках (КПКВ 4316011)</t>
  </si>
  <si>
    <t>На придбання обладнання для дошкільних закладів відповідно до розпорядженя КМУ від 21.07.2021 №822-р</t>
  </si>
  <si>
    <t>На придбаня обладнання для закладів загальної середньої освіти відповідно до розпорядженя КМУ від 21.07.2021 № 822-р</t>
  </si>
  <si>
    <t>На придбаня обладнання для спеціальних закладів загальної середньої освіти для дітей, які потребують корекції фізичного та/або розумового розвитку відповідно до розпорядженя КМУ від 21.07.2021 №822-р</t>
  </si>
  <si>
    <t xml:space="preserve">4411021  </t>
  </si>
  <si>
    <t xml:space="preserve">4411181  </t>
  </si>
  <si>
    <t xml:space="preserve">4411191  </t>
  </si>
  <si>
    <t xml:space="preserve">4413241  </t>
  </si>
  <si>
    <t>капітальний ремонт стадіону СДЮШОР "Зміна", вул. Йорданська, 24-А ( Розпорядженя КМУ №822-р від 21.07.2021 року )</t>
  </si>
  <si>
    <t xml:space="preserve">4511010  </t>
  </si>
  <si>
    <t xml:space="preserve">4511021  </t>
  </si>
  <si>
    <t xml:space="preserve">4511181  </t>
  </si>
  <si>
    <t xml:space="preserve">4511191  </t>
  </si>
  <si>
    <t>Перерозподіл Розпорядження КМГ від 31.07.2021 №668  по Програмі вирішення депутатами КМР соціально-економічних проблем,виконання передвиборних програм та доручень виборців на 2021-2025 роки  на придбання спецтехніки для КП " Керуюча компанія з обслуговування житлового фонду Печерського району м. Києва"</t>
  </si>
  <si>
    <t xml:space="preserve">4517363  </t>
  </si>
  <si>
    <t>На придбаня обладнання для закладів загальної середньої освіти відповідно до розпорядженя КМУ від 21.07.2021 №822-р</t>
  </si>
  <si>
    <t xml:space="preserve">4611010  </t>
  </si>
  <si>
    <t xml:space="preserve">4611021  </t>
  </si>
  <si>
    <t xml:space="preserve">4611031  </t>
  </si>
  <si>
    <t xml:space="preserve">4611181  </t>
  </si>
  <si>
    <t xml:space="preserve">4611191  </t>
  </si>
  <si>
    <t xml:space="preserve">4613111  </t>
  </si>
  <si>
    <t>Економія коштів передбачених на облаштування будинку сімейного типу. Розпорядження виконавчого органу КМР (КМДА) № 1644 від 23.07.2021</t>
  </si>
  <si>
    <t xml:space="preserve">4613241  </t>
  </si>
  <si>
    <t>На проведення робіт з поточного ремонту приміщення центру соціально-психологічної реабілітації дітей та молоді з функціональними обмеженнями. Розпорядження виконавчого органу КМР (КМДА) № 1644 від 23.07.2021</t>
  </si>
  <si>
    <t xml:space="preserve">4711010  </t>
  </si>
  <si>
    <t xml:space="preserve">4711021  </t>
  </si>
  <si>
    <t xml:space="preserve">4711181  </t>
  </si>
  <si>
    <t xml:space="preserve">4711182  </t>
  </si>
  <si>
    <t xml:space="preserve">4711191  </t>
  </si>
  <si>
    <t xml:space="preserve">4716011  </t>
  </si>
  <si>
    <t>Капітальний ремонт покрівель житлових будинків  (КПКВ 4716011)</t>
  </si>
  <si>
    <t xml:space="preserve">Cубвенція з Державного бюджету на здійснення заходів соціально-економічного розвитку окремих територій (розпорядження КМУ №822-р від 21.07.2021)  з метою проведення благоустрою прибудинкової території
</t>
  </si>
  <si>
    <t>На капітальний ремонт закладів загальної середньої освіти відповідно до розпорядженя КМУ від 21.07.2021 №822-р</t>
  </si>
  <si>
    <t xml:space="preserve">4810160  </t>
  </si>
  <si>
    <t xml:space="preserve">Для заміни та герметизації склопакетів </t>
  </si>
  <si>
    <t xml:space="preserve">4811010  </t>
  </si>
  <si>
    <t xml:space="preserve">4811021  </t>
  </si>
  <si>
    <t>Перерозподіл видатків для співфінансувааня залишків освітньої субвенції з ДБ на придбання обладнання для їдалень (харчоблоків) закладів загальної середньої освіти відповідно до розпорядження КМУ від 27.11.2019 №1106-р</t>
  </si>
  <si>
    <t xml:space="preserve">4811022  </t>
  </si>
  <si>
    <t xml:space="preserve">4811025  </t>
  </si>
  <si>
    <t xml:space="preserve">4811181  </t>
  </si>
  <si>
    <t xml:space="preserve">4811191  </t>
  </si>
  <si>
    <t xml:space="preserve">Cубвенція з Державного бюджету на здійснення заходів соціально-економічного розвитку окремих територій (розпорядження КМУ №822-р від 21.07.2021)  з метою облаштування майданчиків для собак на прибудинкових територіях
</t>
  </si>
  <si>
    <t xml:space="preserve">4910160  </t>
  </si>
  <si>
    <t>капремонт для управління культури</t>
  </si>
  <si>
    <t xml:space="preserve">4911010  </t>
  </si>
  <si>
    <t xml:space="preserve">4911021  </t>
  </si>
  <si>
    <t xml:space="preserve">4911023  </t>
  </si>
  <si>
    <t xml:space="preserve">4911080  </t>
  </si>
  <si>
    <t>Перерозподіл Розпорядження КМГ від 31.07.2021 № 663 по Програмі вирішення депутатами КМР соціально-економічних проблем, виконання передвиборних програм та доручень виборців на 2021-2025 роки на придбання меблів для "Київської дитячої школи мистецтв №2 імені М.І.Вериківського"</t>
  </si>
  <si>
    <t xml:space="preserve">4911181  </t>
  </si>
  <si>
    <t xml:space="preserve">4911191  </t>
  </si>
  <si>
    <t>На капітальний ремонт закладів загальної середньої освіти відповідно до розпорядженя КМУ від 21.07.2021 № 822-р</t>
  </si>
  <si>
    <t>Повернення бюджетних позичок, наданих суб'єктами господарювання</t>
  </si>
  <si>
    <t>заробітна плата з нарахуванням на збільшену чисельність</t>
  </si>
  <si>
    <t>донарахування видатків на виконання рішень суду (безспірне списання по КМДА)</t>
  </si>
  <si>
    <t>заробітна плата з нарахуванням 1477179,0грн, пальне 3360480,0грн, податок на землю 138649,0грн</t>
  </si>
  <si>
    <t xml:space="preserve">0611010  </t>
  </si>
  <si>
    <t>Перерозподіл Цільового фонду вирівнювання на заклади дошкільної освіти</t>
  </si>
  <si>
    <t>Перерозподіл видатків загального фонду бюджету до спеціального фонду бюджету розвитку для закупівлі медичного обладнання</t>
  </si>
  <si>
    <t xml:space="preserve">0712141  </t>
  </si>
  <si>
    <t>Департамент міського благоустрою виконавчого органу Київської міської ради (КМДА)</t>
  </si>
  <si>
    <t xml:space="preserve">1410160  </t>
  </si>
  <si>
    <t>розробка та впровадження комплексної системи управління бізнес-процесами та геоінформаційної системи моніторингу блпгоустрою міста</t>
  </si>
  <si>
    <t>Департамент інформаційно-комунікаційних технологій виконавчого органу Київської міської ради (КМДА)</t>
  </si>
  <si>
    <t xml:space="preserve">2017520  </t>
  </si>
  <si>
    <t>Заходи  програми "Електронна столиця"</t>
  </si>
  <si>
    <t xml:space="preserve">2610160  </t>
  </si>
  <si>
    <t>придбання компютерної техніки, серверу, сканеру, кондиціонерів</t>
  </si>
  <si>
    <t>Перерозподіл видатків на харчування у закладах загальної середньої освіти</t>
  </si>
  <si>
    <t>Перерозподіл видатнів на харчування у закладах загальної середньої освіти</t>
  </si>
  <si>
    <t xml:space="preserve">4311022  </t>
  </si>
  <si>
    <t xml:space="preserve">4311023  </t>
  </si>
  <si>
    <t>Перерозподіл видатків відповідно до Рішення КМР від 08.07.2021 №1593/1634 по позашкільному навчальному закладу "Зміна" у звя'зку зі зміною типу та найменування на мистецький ліцей "Зміна".</t>
  </si>
  <si>
    <t xml:space="preserve">4311070  </t>
  </si>
  <si>
    <t>Перерозподіл коштів на капітальний ремонт житлового фонду, в тому числі на умовах співфінансування</t>
  </si>
  <si>
    <t xml:space="preserve">4316015  </t>
  </si>
  <si>
    <t>Перерозподіл економії  з капітального ремонту ліфтів</t>
  </si>
  <si>
    <t xml:space="preserve">4316016  </t>
  </si>
  <si>
    <t>Перерозподіл коштів  з капітального ремонту індтвідуальних теплових пунктів</t>
  </si>
  <si>
    <t xml:space="preserve">4410160  </t>
  </si>
  <si>
    <t>на капремонт заміни інженерної мережі холодного водопостачання</t>
  </si>
  <si>
    <t xml:space="preserve">4411010  </t>
  </si>
  <si>
    <t xml:space="preserve">4416011  </t>
  </si>
  <si>
    <t xml:space="preserve">Перерозподіл економії по капітальному ремонту житлового фонду </t>
  </si>
  <si>
    <t xml:space="preserve">4416016  </t>
  </si>
  <si>
    <t>Перерозподіл коштів  по капітальному ремонту індивідуальних теплових пунктів</t>
  </si>
  <si>
    <t>Перерозподіл видатків відповідно до Рішення КМР від 08.07.2021 №1577/1618 по НВК "Свічадо" про зміну типу та найменування</t>
  </si>
  <si>
    <t>відведення земельної ділянки та виготовлення технічного паспорту будівлі за адресою вул. М.Донця, 18-Б (Управління соцзахисту Центр реабілітації для дітей з інвалідністю)</t>
  </si>
  <si>
    <t xml:space="preserve">4916011  </t>
  </si>
  <si>
    <t>Перерозподіл коштів з капітального ремонту фасадів житлових будинків на умовах співфінансування</t>
  </si>
  <si>
    <t xml:space="preserve">4917340  </t>
  </si>
  <si>
    <t xml:space="preserve">Перерозподіл коштів на проведення ремонтних робіт фасадів житлових будинків - пам"яток архітектури  на умовах співфінансування </t>
  </si>
  <si>
    <t>Кошти від продажу землі</t>
  </si>
  <si>
    <t>1.2. Зменшення доходної частини бюджету:</t>
  </si>
  <si>
    <t>на заходи щодо створення навчально-практичних центрів сучасної професійної (професійно-технічної) освіти</t>
  </si>
  <si>
    <t>пту</t>
  </si>
  <si>
    <t xml:space="preserve">0611091  </t>
  </si>
  <si>
    <t>Перерозподіл видатків на співфінансування субвенції з державного бюджету місцевим бюджетам на заходи щодо створення навчально-практичних центрів сучасної професійної (професійно-технічної) освіти відповідно до Розпорядження КМУ від 01.09.2021 №1023-р</t>
  </si>
  <si>
    <t xml:space="preserve">0611221  </t>
  </si>
  <si>
    <t xml:space="preserve">0611222  </t>
  </si>
  <si>
    <t>Субвенція з державного бюджету місцевим бюджетам на заходи щодо створення навчально-практичних центрів сучасної професійної (професійно-технічної) освіти відповідно до Розпорядження КМУ від 01.09.2021 №1023-р</t>
  </si>
  <si>
    <t>Збільшення видатків на капітальний ремонт закладам охорони здоров"я</t>
  </si>
  <si>
    <t xml:space="preserve">1216013  </t>
  </si>
  <si>
    <t>зменьшення видатків у зв'язку з відсутністю у цільовій програмі</t>
  </si>
  <si>
    <t>РЕКОНСТРУКЦIЯ НАПIРНИХ МУЛОПРОВОДIВ БОРТНИЦЬКОЇ СТАНЦIЇ АЕРАЦIЇ ВIД КАМЕРИ МК2 ПО ВУЛ. КОЛЕКТОРНА, 1 В ДАРНИЦЬКОМУ РАЙОНI М.КИЄВА ДО КАМЕРИ МК20 НА ТЕРИТОРIЇ ГНIДИНСЬКОЇ СIЛЬСЬКОЇ РАДИ БОРИСПIЛЬСЬКОГО РАЙОНУ, КИЇВСЬКОЇ ОБЛАСТI</t>
  </si>
  <si>
    <t>БУДІВНИТЦВО ПІД'ЇЗНОЇ ДОРОГИ З РЕКОНСТРУКЦІЄЮ ВУЛ. ВИРЛИЦЬКОЇ У ПРОМИСЛОВІЙ ЗОНІ МІКРОРАЙОНУ БОРТНИЧІ ДАРНИЦЬКОГО РАЙОНУ М. КИЄВА</t>
  </si>
  <si>
    <t>БУДІВНИЦТВО АВТОМОБІЛЬНОЇ ДОРОГИ НА ДІЛЯНЦІ МІЖ ВУЛ. О.ДОВБУША ТА БРОВАРСЬКИМ ПРОСПЕКТОМ У ДНІПРОВСЬКОМУ РАЙОНІ</t>
  </si>
  <si>
    <t xml:space="preserve">БУДІВНИЦТВО НАДЗЕМНОГО ПІШОХІДНОГО ПЕРЕХОДУ НА БРОВАРСЬКОМУ ПРОСПЕКТІ БІЛЯ НАЦІОНАЛЬНОГОІСТОРІКО-МЕМОРІАЛЬНОГО ЗАПОВІДНИКА "БИКІВНЯНСЬКІ МОГИЛИ" У ДНІПРОВСЬКОМУ РАЙОНІ </t>
  </si>
  <si>
    <t>РЕКОНСТРУКЦIЯ ТА БУДIВНИЦТВО ВУЛИЧНО-ДОРОЖНЬОЇ МЕРЕЖI В ЧАСТИНI СТВОРЕННЯ ВЕЛОСИПЕДНОЇ IНФРАСТРУКТУРИ ТА РЕКРЕАЦIЙНОГО ВЕЛОСИПЕДНОГО МАРШРУТУ В М. КИЄВI. ВЕЛОМАРШРУТ "ЖИТЛОВИЙ МАСИВ ТРОЄЩИНА - ЄВРОПЕЙСЬКА ПЛОЩА"</t>
  </si>
  <si>
    <t>РЕКОНСТРУКЦIЯ ТРАНСПОРТНОЇ РОЗВ'ЯЗКИ НА ПЕРЕТИНI ВУЛ. БОГАТИРСЬКОЇ З ВУЛ.ПОЛЯРНОЮ В ОБОЛОНСЬКОМУ РАЙОНI</t>
  </si>
  <si>
    <t xml:space="preserve">РЕКОНСТРУКЦІЯ ВУЛ. АНДРІЇВСЬКОЇ У ПОДІЛЬСЬКОМУ РАЙОНІ М.КИЄВА </t>
  </si>
  <si>
    <t>РЕКОНСТРУКЦІЯ ДОРОГИ НА ТРУХАНОВОМУ ОСТРОВІ В ДНІПРОВСЬКОМУ РАЙОНІ</t>
  </si>
  <si>
    <t xml:space="preserve">РЕКОНСТРУКЦІЯ МЕРЕЖІ ЗОВНІШНЬОГО ОСВІТЛЕННЯ ВУЛИЦІ СИМОНА ПЕТЛЮРИ ВІД БУЛЬВАРУ ТАРАСА ШЕВЧЕНКА ДО ВУЛИЦІ САКСАГАНСЬКОГО
У ШЕВЧЕНКІВСЬКОМУ РАЙОНІ МІСТА КИЄВА </t>
  </si>
  <si>
    <t xml:space="preserve">РЕКОНСТРУКЦІЯ ПЕЙЗАЖНОЇ АЛЕЇ У ШЕВЧЕНКІВСЬКОМУ РАЙОНІ </t>
  </si>
  <si>
    <t>РЕКОНСТРУКЦІЯ СХОДИНОК МЕМОРІАЛЬНОГО КОМПЛЕКСУ ТА ПЛОЩІ БІЛЯ МОСКОВСЬКИХ ВОРІТ НАЦІОНАЛЬНОГО МУЗЕЮ ІСТОРІЇ УКРАЇНИ У ДРУГІЙ СВІТОВІЙ ВІЙНІ. МЕМОРІАЛЬНИЙ КОМПЛЕКС</t>
  </si>
  <si>
    <t xml:space="preserve">2717693  </t>
  </si>
  <si>
    <t>Зменшення бюджетних асигнувань в частині заробітної плати та нарахувань на неї в сумі - 3 251 100,0 грн; перерозподіл коштів на пріоритетні напрямки</t>
  </si>
  <si>
    <t xml:space="preserve">2817310  </t>
  </si>
  <si>
    <t>РЕКОНСТРУКЦIЯ ЗОНИ ВIДПОЧИНКУ "ЦЕНТРАЛЬНА" В ЧАСТИНI СТВОРЕННЯ РЕКРЕАЦIЙНОГО МАРШРУТУ З БЛАГОУСТРОЄМ ПРИЛЕГЛОЇ ТЕРИТОРIЇ НА ТРУХАНОВОМУ ОСТРОВI В ДНIПРОВСЬКОМУ РАЙОНI М. КИЄВА</t>
  </si>
  <si>
    <t xml:space="preserve">4217322  </t>
  </si>
  <si>
    <t>РЕКОНСТРУКЦIЯ НЕЖИТЛОВИХ ПРИМIЩЕНЬ НА ПЕРШОМУ ПОВЕРСI БУДIВЛI НА ВУЛИЦI МИКОЛИ ЗАКРЕВСЬКОГО, 101-А У ДЕСНЯНСЬКОМУ РАЙОНI МIСТА КИЄВА ДЛЯ ВЛАШТУВАННЯ АМБУЛАТОРIЇ ЛIКАРIВ СIМЕЙНОЇ МЕДИЦИНИ</t>
  </si>
  <si>
    <t>Перерозподіл освітньої субвенції на приватні заклади освіти у зв"язку зі зменшенням контингенту учнів</t>
  </si>
  <si>
    <t>Перерозподіл освітньої субвенції на приватні заклади освіти у зв"зку зі збільшенням контингенту учнів</t>
  </si>
  <si>
    <t xml:space="preserve">4613132  </t>
  </si>
  <si>
    <t xml:space="preserve">перерозподіл видатків на капітальний ремонт підліткових клубів за місцем проживання </t>
  </si>
  <si>
    <t xml:space="preserve">4617321  </t>
  </si>
  <si>
    <t>РЕКОНСТРУКЦIЯ З ПРИБУДОВОЮ ДО СЕРЕДНЬОЇ ШКОЛИ № 242, ПРОСП.ПРАВДИ, 64-Г</t>
  </si>
  <si>
    <t xml:space="preserve">4617461  </t>
  </si>
  <si>
    <t>РЕКОНСТРУКЦIЯ ВУЛ. ПЕТРА САГАЙДАЧНОГО З ОБЛАШТУВАННЯМ ПIШОХIДНОЇ ЗОНИ В ПОДIЛЬСЬКОМУ РАЙОНI МIСТА КИЄВА</t>
  </si>
  <si>
    <t>Зміна назви "РЕСТАВРАЦIЯ КОМПЛЕКСУ СТАДIОНУ "СТАРТ" IЗ ПРИСТОСУВАННЯМ ДО СУЧАСНИХ ВИМОГ ТА РЕКОНСТРУКЦIЄЮ НЕЖИЛИХ БУДIВЕЛЬ НА ВУЛ. ШОЛУДЕНКА, 26-28/4 У ШЕВЧЕНКIВСЬКОМУ РАЙОНI МIСТА КИЄВА"</t>
  </si>
  <si>
    <t>Зміна назви"РЕСТАВРАЦIЯ КОМПЛЕКСУ СТАДIОНУ "СТАРТ" IЗ ПРИСТОСУВАННЯМ ДО СУЧАСНИХ ВИМОГ ТА БУДIВНИЦТВО НОВОГО МУЛЬТИФУНКЦIОНАЛЬНОГО СПОРТИВНОГО КОМПЛЕКСУ "СТАРТ" НА ВУЛ. ШОЛУДЕНКА, 26-28/4 У ШЕВЧЕНКIВСЬКОМУ РАЙОНI МIСТА КИЄВА"</t>
  </si>
  <si>
    <t>Розпорядник</t>
  </si>
  <si>
    <t xml:space="preserve">Загальний фонд </t>
  </si>
  <si>
    <t xml:space="preserve">Спеціальний фонд </t>
  </si>
  <si>
    <t>КПКВ</t>
  </si>
  <si>
    <t>Примiтка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</si>
</sst>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5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i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b/>
      <i/>
      <sz val="10"/>
      <color theme="9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EB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indexed="24"/>
      </right>
      <top style="medium">
        <color theme="2" tint="-0.24993999302387238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2" fillId="33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52" fillId="4" borderId="0" xfId="0" applyFont="1" applyFill="1" applyAlignment="1">
      <alignment horizontal="left" vertical="center"/>
    </xf>
    <xf numFmtId="0" fontId="53" fillId="4" borderId="0" xfId="0" applyFont="1" applyFill="1" applyAlignment="1">
      <alignment horizontal="left" vertical="center"/>
    </xf>
    <xf numFmtId="185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3" fontId="54" fillId="6" borderId="14" xfId="0" applyNumberFormat="1" applyFont="1" applyFill="1" applyBorder="1" applyAlignment="1">
      <alignment vertical="center"/>
    </xf>
    <xf numFmtId="3" fontId="54" fillId="6" borderId="15" xfId="0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3" fontId="54" fillId="3" borderId="10" xfId="0" applyNumberFormat="1" applyFont="1" applyFill="1" applyBorder="1" applyAlignment="1">
      <alignment vertical="center"/>
    </xf>
    <xf numFmtId="3" fontId="54" fillId="3" borderId="11" xfId="0" applyNumberFormat="1" applyFont="1" applyFill="1" applyBorder="1" applyAlignment="1">
      <alignment vertical="center"/>
    </xf>
    <xf numFmtId="0" fontId="54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4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7" xfId="0" applyNumberFormat="1" applyFont="1" applyBorder="1" applyAlignment="1">
      <alignment horizontal="center" vertical="center" wrapText="1"/>
    </xf>
    <xf numFmtId="3" fontId="1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" fontId="56" fillId="4" borderId="17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4" fillId="34" borderId="0" xfId="0" applyFont="1" applyFill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right" vertical="center" wrapText="1"/>
    </xf>
    <xf numFmtId="4" fontId="2" fillId="4" borderId="13" xfId="0" applyNumberFormat="1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4" borderId="21" xfId="0" applyNumberFormat="1" applyFont="1" applyFill="1" applyBorder="1" applyAlignment="1">
      <alignment vertical="center"/>
    </xf>
    <xf numFmtId="4" fontId="2" fillId="4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left" vertical="top"/>
    </xf>
    <xf numFmtId="3" fontId="0" fillId="0" borderId="26" xfId="0" applyNumberFormat="1" applyFont="1" applyBorder="1" applyAlignment="1">
      <alignment horizontal="right" vertical="top"/>
    </xf>
    <xf numFmtId="1" fontId="0" fillId="0" borderId="26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4" borderId="0" xfId="0" applyNumberFormat="1" applyFont="1" applyFill="1" applyAlignment="1">
      <alignment vertical="center"/>
    </xf>
    <xf numFmtId="4" fontId="57" fillId="33" borderId="26" xfId="0" applyNumberFormat="1" applyFont="1" applyFill="1" applyBorder="1" applyAlignment="1">
      <alignment horizontal="right" vertical="center"/>
    </xf>
    <xf numFmtId="3" fontId="0" fillId="35" borderId="26" xfId="0" applyNumberFormat="1" applyFont="1" applyFill="1" applyBorder="1" applyAlignment="1">
      <alignment horizontal="right" vertical="top"/>
    </xf>
    <xf numFmtId="0" fontId="0" fillId="35" borderId="26" xfId="0" applyNumberFormat="1" applyFont="1" applyFill="1" applyBorder="1" applyAlignment="1">
      <alignment horizontal="right" vertical="top"/>
    </xf>
    <xf numFmtId="0" fontId="0" fillId="35" borderId="24" xfId="0" applyNumberFormat="1" applyFont="1" applyFill="1" applyBorder="1" applyAlignment="1">
      <alignment horizontal="left" vertical="top"/>
    </xf>
    <xf numFmtId="0" fontId="0" fillId="35" borderId="25" xfId="0" applyNumberFormat="1" applyFont="1" applyFill="1" applyBorder="1" applyAlignment="1">
      <alignment horizontal="left" vertical="top"/>
    </xf>
    <xf numFmtId="0" fontId="0" fillId="36" borderId="24" xfId="0" applyNumberFormat="1" applyFont="1" applyFill="1" applyBorder="1" applyAlignment="1">
      <alignment horizontal="left" vertical="top" wrapText="1" indent="2"/>
    </xf>
    <xf numFmtId="0" fontId="0" fillId="36" borderId="25" xfId="0" applyNumberFormat="1" applyFont="1" applyFill="1" applyBorder="1" applyAlignment="1">
      <alignment horizontal="left" vertical="top" wrapText="1" indent="2"/>
    </xf>
    <xf numFmtId="0" fontId="0" fillId="36" borderId="26" xfId="0" applyNumberFormat="1" applyFont="1" applyFill="1" applyBorder="1" applyAlignment="1">
      <alignment horizontal="left" vertical="top" wrapText="1"/>
    </xf>
    <xf numFmtId="3" fontId="0" fillId="36" borderId="26" xfId="0" applyNumberFormat="1" applyFont="1" applyFill="1" applyBorder="1" applyAlignment="1">
      <alignment horizontal="right" vertical="top"/>
    </xf>
    <xf numFmtId="0" fontId="0" fillId="36" borderId="26" xfId="0" applyNumberFormat="1" applyFont="1" applyFill="1" applyBorder="1" applyAlignment="1">
      <alignment horizontal="right" vertical="top"/>
    </xf>
    <xf numFmtId="0" fontId="0" fillId="36" borderId="24" xfId="0" applyNumberFormat="1" applyFont="1" applyFill="1" applyBorder="1" applyAlignment="1">
      <alignment horizontal="left" vertical="top"/>
    </xf>
    <xf numFmtId="0" fontId="0" fillId="36" borderId="25" xfId="0" applyNumberFormat="1" applyFont="1" applyFill="1" applyBorder="1" applyAlignment="1">
      <alignment horizontal="left" vertical="top"/>
    </xf>
    <xf numFmtId="0" fontId="1" fillId="37" borderId="26" xfId="0" applyNumberFormat="1" applyFont="1" applyFill="1" applyBorder="1" applyAlignment="1">
      <alignment horizontal="center" vertical="top" wrapText="1"/>
    </xf>
    <xf numFmtId="0" fontId="1" fillId="37" borderId="24" xfId="0" applyNumberFormat="1" applyFont="1" applyFill="1" applyBorder="1" applyAlignment="1">
      <alignment horizontal="center" vertical="top" wrapText="1"/>
    </xf>
    <xf numFmtId="0" fontId="1" fillId="37" borderId="25" xfId="0" applyNumberFormat="1" applyFont="1" applyFill="1" applyBorder="1" applyAlignment="1">
      <alignment horizontal="center" vertical="top" wrapText="1"/>
    </xf>
    <xf numFmtId="3" fontId="2" fillId="37" borderId="26" xfId="0" applyNumberFormat="1" applyFont="1" applyFill="1" applyBorder="1" applyAlignment="1">
      <alignment horizontal="right" vertical="top"/>
    </xf>
    <xf numFmtId="3" fontId="2" fillId="37" borderId="24" xfId="0" applyNumberFormat="1" applyFont="1" applyFill="1" applyBorder="1" applyAlignment="1">
      <alignment horizontal="right" vertical="top"/>
    </xf>
    <xf numFmtId="0" fontId="2" fillId="37" borderId="25" xfId="0" applyNumberFormat="1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0" fillId="0" borderId="26" xfId="0" applyNumberFormat="1" applyFont="1" applyBorder="1" applyAlignment="1">
      <alignment horizontal="left" vertical="top" wrapText="1"/>
    </xf>
    <xf numFmtId="0" fontId="2" fillId="37" borderId="26" xfId="0" applyNumberFormat="1" applyFont="1" applyFill="1" applyBorder="1" applyAlignment="1">
      <alignment horizontal="left" vertical="top"/>
    </xf>
    <xf numFmtId="0" fontId="1" fillId="37" borderId="27" xfId="0" applyNumberFormat="1" applyFont="1" applyFill="1" applyBorder="1" applyAlignment="1">
      <alignment horizontal="center" vertical="center" wrapText="1"/>
    </xf>
    <xf numFmtId="0" fontId="1" fillId="37" borderId="28" xfId="0" applyNumberFormat="1" applyFont="1" applyFill="1" applyBorder="1" applyAlignment="1">
      <alignment horizontal="center" vertical="center" wrapText="1"/>
    </xf>
    <xf numFmtId="0" fontId="1" fillId="37" borderId="29" xfId="0" applyNumberFormat="1" applyFont="1" applyFill="1" applyBorder="1" applyAlignment="1">
      <alignment horizontal="center" vertical="center" wrapText="1"/>
    </xf>
    <xf numFmtId="0" fontId="1" fillId="37" borderId="30" xfId="0" applyNumberFormat="1" applyFont="1" applyFill="1" applyBorder="1" applyAlignment="1">
      <alignment horizontal="center" vertical="center" wrapText="1"/>
    </xf>
    <xf numFmtId="0" fontId="1" fillId="37" borderId="31" xfId="0" applyNumberFormat="1" applyFont="1" applyFill="1" applyBorder="1" applyAlignment="1">
      <alignment horizontal="center" vertical="center" wrapText="1"/>
    </xf>
    <xf numFmtId="0" fontId="1" fillId="37" borderId="32" xfId="0" applyNumberFormat="1" applyFont="1" applyFill="1" applyBorder="1" applyAlignment="1">
      <alignment horizontal="center" vertical="center" wrapText="1"/>
    </xf>
    <xf numFmtId="0" fontId="0" fillId="35" borderId="26" xfId="0" applyNumberFormat="1" applyFont="1" applyFill="1" applyBorder="1" applyAlignment="1">
      <alignment horizontal="left" vertical="top" wrapText="1"/>
    </xf>
    <xf numFmtId="0" fontId="1" fillId="37" borderId="33" xfId="0" applyNumberFormat="1" applyFont="1" applyFill="1" applyBorder="1" applyAlignment="1">
      <alignment horizontal="center" vertical="center" wrapText="1"/>
    </xf>
    <xf numFmtId="0" fontId="1" fillId="37" borderId="34" xfId="0" applyNumberFormat="1" applyFont="1" applyFill="1" applyBorder="1" applyAlignment="1">
      <alignment horizontal="center" vertical="center" wrapText="1"/>
    </xf>
    <xf numFmtId="0" fontId="1" fillId="37" borderId="35" xfId="0" applyNumberFormat="1" applyFont="1" applyFill="1" applyBorder="1" applyAlignment="1">
      <alignment horizontal="center" vertical="center" wrapText="1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1" fillId="4" borderId="21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3" fontId="1" fillId="4" borderId="13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1" fillId="37" borderId="26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64"/>
  <sheetViews>
    <sheetView tabSelected="1" view="pageBreakPreview" zoomScaleNormal="80" zoomScaleSheetLayoutView="100" workbookViewId="0" topLeftCell="A1">
      <selection activeCell="A3" sqref="A3:G3"/>
    </sheetView>
  </sheetViews>
  <sheetFormatPr defaultColWidth="22.83203125" defaultRowHeight="11.25" outlineLevelRow="2"/>
  <cols>
    <col min="1" max="1" width="26.83203125" style="32" customWidth="1"/>
    <col min="2" max="2" width="26" style="32" customWidth="1"/>
    <col min="3" max="3" width="22.83203125" style="33" customWidth="1"/>
    <col min="4" max="5" width="29" style="44" customWidth="1"/>
    <col min="6" max="6" width="31.5" style="32" customWidth="1"/>
    <col min="7" max="7" width="37.83203125" style="32" customWidth="1"/>
    <col min="8" max="8" width="22.83203125" style="3" customWidth="1"/>
    <col min="9" max="16384" width="22.83203125" style="35" customWidth="1"/>
  </cols>
  <sheetData>
    <row r="1" spans="3:8" s="32" customFormat="1" ht="18" customHeight="1">
      <c r="C1" s="33"/>
      <c r="D1" s="44"/>
      <c r="E1" s="44"/>
      <c r="G1" s="34" t="s">
        <v>30</v>
      </c>
      <c r="H1" s="1" t="s">
        <v>3</v>
      </c>
    </row>
    <row r="2" spans="1:8" ht="21.75" customHeight="1">
      <c r="A2" s="141" t="s">
        <v>31</v>
      </c>
      <c r="B2" s="141"/>
      <c r="C2" s="141"/>
      <c r="D2" s="141"/>
      <c r="E2" s="141"/>
      <c r="F2" s="141"/>
      <c r="G2" s="141"/>
      <c r="H2" s="1">
        <v>1</v>
      </c>
    </row>
    <row r="3" spans="1:8" ht="12.75">
      <c r="A3" s="131" t="s">
        <v>10</v>
      </c>
      <c r="B3" s="131"/>
      <c r="C3" s="131"/>
      <c r="D3" s="131"/>
      <c r="E3" s="131"/>
      <c r="F3" s="131"/>
      <c r="G3" s="131"/>
      <c r="H3" s="1">
        <v>1</v>
      </c>
    </row>
    <row r="4" spans="1:8" ht="12.75">
      <c r="A4" s="128"/>
      <c r="B4" s="128"/>
      <c r="C4" s="128"/>
      <c r="D4" s="128"/>
      <c r="E4" s="128"/>
      <c r="F4" s="128"/>
      <c r="G4" s="128"/>
      <c r="H4" s="1">
        <v>1</v>
      </c>
    </row>
    <row r="5" spans="1:8" s="9" customFormat="1" ht="44.25" customHeight="1">
      <c r="A5" s="129" t="s">
        <v>0</v>
      </c>
      <c r="B5" s="130"/>
      <c r="C5" s="36" t="s">
        <v>107</v>
      </c>
      <c r="D5" s="45" t="s">
        <v>34</v>
      </c>
      <c r="E5" s="46" t="s">
        <v>32</v>
      </c>
      <c r="F5" s="109" t="s">
        <v>1</v>
      </c>
      <c r="G5" s="110"/>
      <c r="H5" s="1">
        <v>1</v>
      </c>
    </row>
    <row r="6" spans="1:11" s="38" customFormat="1" ht="24" customHeight="1">
      <c r="A6" s="132" t="s">
        <v>25</v>
      </c>
      <c r="B6" s="133"/>
      <c r="C6" s="134"/>
      <c r="D6" s="47">
        <f>D7+D23+D25</f>
        <v>2353607417</v>
      </c>
      <c r="E6" s="48">
        <f>E7+E23+E25</f>
        <v>58105232</v>
      </c>
      <c r="F6" s="122" t="s">
        <v>9</v>
      </c>
      <c r="G6" s="123"/>
      <c r="H6" s="6">
        <v>1</v>
      </c>
      <c r="I6" s="37" t="e">
        <f>#REF!+E6+F6</f>
        <v>#REF!</v>
      </c>
      <c r="J6" s="68">
        <f>D6+E6</f>
        <v>2411712649</v>
      </c>
      <c r="K6" s="68">
        <f>J6-J7</f>
        <v>1482807300</v>
      </c>
    </row>
    <row r="7" spans="1:10" s="10" customFormat="1" ht="27" customHeight="1">
      <c r="A7" s="119" t="s">
        <v>22</v>
      </c>
      <c r="B7" s="120"/>
      <c r="C7" s="121"/>
      <c r="D7" s="66">
        <f>SUM(D8:D22)</f>
        <v>570800117</v>
      </c>
      <c r="E7" s="49">
        <f>SUM(E8:E22)</f>
        <v>358105232</v>
      </c>
      <c r="F7" s="109" t="s">
        <v>9</v>
      </c>
      <c r="G7" s="110"/>
      <c r="H7" s="2">
        <v>1</v>
      </c>
      <c r="I7" s="37" t="e">
        <f>#REF!+E7+F7+D7</f>
        <v>#REF!</v>
      </c>
      <c r="J7" s="67">
        <f>D7+E7</f>
        <v>928905349</v>
      </c>
    </row>
    <row r="8" spans="1:9" s="10" customFormat="1" ht="147" customHeight="1">
      <c r="A8" s="126" t="s">
        <v>120</v>
      </c>
      <c r="B8" s="127"/>
      <c r="C8" s="36">
        <v>41030500</v>
      </c>
      <c r="D8" s="50">
        <v>46798062</v>
      </c>
      <c r="E8" s="51"/>
      <c r="F8" s="109" t="s">
        <v>9</v>
      </c>
      <c r="G8" s="110"/>
      <c r="H8" s="7">
        <f>D8+E8</f>
        <v>46798062</v>
      </c>
      <c r="I8" s="37"/>
    </row>
    <row r="9" spans="1:9" s="10" customFormat="1" ht="36.75" customHeight="1">
      <c r="A9" s="126" t="s">
        <v>108</v>
      </c>
      <c r="B9" s="127"/>
      <c r="C9" s="36">
        <v>41033000</v>
      </c>
      <c r="D9" s="50">
        <f>54288000+33700400</f>
        <v>87988400</v>
      </c>
      <c r="E9" s="51"/>
      <c r="F9" s="109" t="s">
        <v>9</v>
      </c>
      <c r="G9" s="110"/>
      <c r="H9" s="7">
        <f aca="true" t="shared" si="0" ref="H9:H18">D9+E9</f>
        <v>87988400</v>
      </c>
      <c r="I9" s="37"/>
    </row>
    <row r="10" spans="1:9" s="10" customFormat="1" ht="36.75" customHeight="1">
      <c r="A10" s="126" t="s">
        <v>109</v>
      </c>
      <c r="B10" s="127"/>
      <c r="C10" s="36">
        <v>41034500</v>
      </c>
      <c r="D10" s="50">
        <f>133559409+74212000</f>
        <v>207771409</v>
      </c>
      <c r="E10" s="51">
        <v>27937432</v>
      </c>
      <c r="F10" s="109" t="s">
        <v>9</v>
      </c>
      <c r="G10" s="110"/>
      <c r="H10" s="7">
        <f t="shared" si="0"/>
        <v>235708841</v>
      </c>
      <c r="I10" s="37"/>
    </row>
    <row r="11" spans="1:9" s="10" customFormat="1" ht="48" customHeight="1">
      <c r="A11" s="126" t="s">
        <v>121</v>
      </c>
      <c r="B11" s="127"/>
      <c r="C11" s="36">
        <v>41035600</v>
      </c>
      <c r="D11" s="50">
        <v>9764008</v>
      </c>
      <c r="E11" s="51"/>
      <c r="F11" s="109" t="s">
        <v>9</v>
      </c>
      <c r="G11" s="110"/>
      <c r="H11" s="7"/>
      <c r="I11" s="37"/>
    </row>
    <row r="12" spans="1:9" s="9" customFormat="1" ht="57.75" customHeight="1">
      <c r="A12" s="126" t="s">
        <v>33</v>
      </c>
      <c r="B12" s="127"/>
      <c r="C12" s="36">
        <v>41035900</v>
      </c>
      <c r="D12" s="50">
        <v>72184400</v>
      </c>
      <c r="E12" s="52"/>
      <c r="F12" s="109" t="s">
        <v>9</v>
      </c>
      <c r="G12" s="110"/>
      <c r="H12" s="7">
        <f t="shared" si="0"/>
        <v>72184400</v>
      </c>
      <c r="I12" s="37" t="e">
        <f>#REF!+E12+F12+D12</f>
        <v>#REF!</v>
      </c>
    </row>
    <row r="13" spans="1:9" s="9" customFormat="1" ht="140.25" customHeight="1">
      <c r="A13" s="126" t="s">
        <v>106</v>
      </c>
      <c r="B13" s="127"/>
      <c r="C13" s="36">
        <v>41036100</v>
      </c>
      <c r="D13" s="59">
        <v>56070608</v>
      </c>
      <c r="E13" s="52"/>
      <c r="F13" s="109" t="s">
        <v>9</v>
      </c>
      <c r="G13" s="110"/>
      <c r="H13" s="8">
        <f t="shared" si="0"/>
        <v>56070608</v>
      </c>
      <c r="I13" s="37" t="e">
        <f>#REF!+E13+F13+D13</f>
        <v>#REF!</v>
      </c>
    </row>
    <row r="14" spans="1:9" s="9" customFormat="1" ht="140.25" customHeight="1">
      <c r="A14" s="126" t="s">
        <v>110</v>
      </c>
      <c r="B14" s="127"/>
      <c r="C14" s="36">
        <v>41036400</v>
      </c>
      <c r="D14" s="50">
        <v>8664830</v>
      </c>
      <c r="E14" s="52"/>
      <c r="F14" s="109" t="s">
        <v>9</v>
      </c>
      <c r="G14" s="110"/>
      <c r="H14" s="7">
        <f t="shared" si="0"/>
        <v>8664830</v>
      </c>
      <c r="I14" s="37" t="e">
        <f>#REF!+E14+F14+D14</f>
        <v>#REF!</v>
      </c>
    </row>
    <row r="15" spans="1:9" s="9" customFormat="1" ht="31.5" customHeight="1">
      <c r="A15" s="126" t="s">
        <v>5</v>
      </c>
      <c r="B15" s="127"/>
      <c r="C15" s="36">
        <v>41037200</v>
      </c>
      <c r="D15" s="59">
        <v>75607700</v>
      </c>
      <c r="E15" s="52"/>
      <c r="F15" s="109" t="s">
        <v>9</v>
      </c>
      <c r="G15" s="110"/>
      <c r="H15" s="7"/>
      <c r="I15" s="37"/>
    </row>
    <row r="16" spans="1:9" s="9" customFormat="1" ht="74.25" customHeight="1">
      <c r="A16" s="126" t="s">
        <v>111</v>
      </c>
      <c r="B16" s="127"/>
      <c r="C16" s="36">
        <v>41037300</v>
      </c>
      <c r="D16" s="49"/>
      <c r="E16" s="52">
        <v>330167800</v>
      </c>
      <c r="F16" s="109" t="s">
        <v>9</v>
      </c>
      <c r="G16" s="110"/>
      <c r="H16" s="7">
        <f t="shared" si="0"/>
        <v>330167800</v>
      </c>
      <c r="I16" s="37" t="e">
        <f>#REF!+E16+F16+D16</f>
        <v>#REF!</v>
      </c>
    </row>
    <row r="17" spans="1:9" s="9" customFormat="1" ht="36.75" customHeight="1" hidden="1">
      <c r="A17" s="126" t="s">
        <v>8</v>
      </c>
      <c r="B17" s="127"/>
      <c r="C17" s="36">
        <v>41038400</v>
      </c>
      <c r="D17" s="49"/>
      <c r="E17" s="52"/>
      <c r="F17" s="109" t="s">
        <v>9</v>
      </c>
      <c r="G17" s="110"/>
      <c r="H17" s="8">
        <f t="shared" si="0"/>
        <v>0</v>
      </c>
      <c r="I17" s="37" t="e">
        <f>#REF!+E17+F17+D17</f>
        <v>#REF!</v>
      </c>
    </row>
    <row r="18" spans="1:9" s="9" customFormat="1" ht="36.75" customHeight="1" hidden="1">
      <c r="A18" s="113"/>
      <c r="B18" s="114"/>
      <c r="C18" s="36"/>
      <c r="D18" s="59"/>
      <c r="E18" s="52"/>
      <c r="F18" s="109" t="s">
        <v>9</v>
      </c>
      <c r="G18" s="110"/>
      <c r="H18" s="8">
        <f t="shared" si="0"/>
        <v>0</v>
      </c>
      <c r="I18" s="37" t="e">
        <f>#REF!+E18+F18+D18</f>
        <v>#REF!</v>
      </c>
    </row>
    <row r="19" spans="1:9" s="9" customFormat="1" ht="30.75" customHeight="1">
      <c r="A19" s="126" t="s">
        <v>483</v>
      </c>
      <c r="B19" s="127"/>
      <c r="C19" s="36">
        <v>41033800</v>
      </c>
      <c r="D19" s="59">
        <v>5950700</v>
      </c>
      <c r="E19" s="52"/>
      <c r="F19" s="109" t="s">
        <v>9</v>
      </c>
      <c r="G19" s="110"/>
      <c r="H19" s="4" t="str">
        <f>F19</f>
        <v>зміни до додатка №1 та додатка №5 до рішення</v>
      </c>
      <c r="I19" s="37" t="e">
        <f>#REF!+E19+F19+D19</f>
        <v>#REF!</v>
      </c>
    </row>
    <row r="20" spans="1:9" s="9" customFormat="1" ht="12.75" hidden="1">
      <c r="A20" s="124" t="s">
        <v>6</v>
      </c>
      <c r="B20" s="125"/>
      <c r="C20" s="36">
        <v>4103</v>
      </c>
      <c r="D20" s="49"/>
      <c r="E20" s="52"/>
      <c r="F20" s="109"/>
      <c r="G20" s="110"/>
      <c r="H20" s="4" t="e">
        <f>#REF!</f>
        <v>#REF!</v>
      </c>
      <c r="I20" s="37" t="e">
        <f>#REF!+E20+F20+D20</f>
        <v>#REF!</v>
      </c>
    </row>
    <row r="21" spans="1:9" s="9" customFormat="1" ht="12.75" hidden="1">
      <c r="A21" s="124" t="s">
        <v>4</v>
      </c>
      <c r="B21" s="125"/>
      <c r="C21" s="36">
        <v>4103</v>
      </c>
      <c r="D21" s="49"/>
      <c r="E21" s="52"/>
      <c r="F21" s="109"/>
      <c r="G21" s="110"/>
      <c r="H21" s="4" t="e">
        <f>#REF!</f>
        <v>#REF!</v>
      </c>
      <c r="I21" s="37" t="e">
        <f>#REF!+E21+F21+D21</f>
        <v>#REF!</v>
      </c>
    </row>
    <row r="22" spans="1:9" s="9" customFormat="1" ht="12.75" hidden="1">
      <c r="A22" s="111"/>
      <c r="B22" s="112"/>
      <c r="C22" s="36"/>
      <c r="D22" s="53"/>
      <c r="E22" s="52"/>
      <c r="F22" s="109"/>
      <c r="G22" s="110"/>
      <c r="H22" s="4" t="e">
        <f>#REF!</f>
        <v>#REF!</v>
      </c>
      <c r="I22" s="37" t="e">
        <f>#REF!+E22+F22+D22</f>
        <v>#REF!</v>
      </c>
    </row>
    <row r="23" spans="1:9" s="10" customFormat="1" ht="21.75" customHeight="1">
      <c r="A23" s="115" t="s">
        <v>482</v>
      </c>
      <c r="B23" s="135"/>
      <c r="C23" s="116"/>
      <c r="D23" s="66">
        <f>SUM(D24:D24)</f>
        <v>0</v>
      </c>
      <c r="E23" s="51">
        <f>SUM(E24:E24)</f>
        <v>-300000000</v>
      </c>
      <c r="F23" s="109" t="s">
        <v>18</v>
      </c>
      <c r="G23" s="110"/>
      <c r="H23" s="4" t="e">
        <f>#REF!</f>
        <v>#REF!</v>
      </c>
      <c r="I23" s="37" t="e">
        <f>#REF!+E23+F23+D23</f>
        <v>#REF!</v>
      </c>
    </row>
    <row r="24" spans="1:9" s="9" customFormat="1" ht="36.75" customHeight="1" hidden="1">
      <c r="A24" s="113" t="s">
        <v>481</v>
      </c>
      <c r="B24" s="114"/>
      <c r="C24" s="16">
        <v>33010000</v>
      </c>
      <c r="D24" s="66"/>
      <c r="E24" s="52">
        <v>-300000000</v>
      </c>
      <c r="F24" s="109" t="s">
        <v>18</v>
      </c>
      <c r="G24" s="110"/>
      <c r="H24" s="4" t="e">
        <f>#REF!</f>
        <v>#REF!</v>
      </c>
      <c r="I24" s="37" t="e">
        <f>#REF!+E24+F24+D24</f>
        <v>#REF!</v>
      </c>
    </row>
    <row r="25" spans="1:9" s="10" customFormat="1" ht="17.25" customHeight="1">
      <c r="A25" s="115" t="s">
        <v>247</v>
      </c>
      <c r="B25" s="135"/>
      <c r="C25" s="116"/>
      <c r="D25" s="66">
        <f>SUM(D26:D27)</f>
        <v>1782807300</v>
      </c>
      <c r="E25" s="66">
        <f>SUM(E26:E27)</f>
        <v>0</v>
      </c>
      <c r="F25" s="109" t="s">
        <v>18</v>
      </c>
      <c r="G25" s="110"/>
      <c r="H25" s="4" t="e">
        <f>#REF!</f>
        <v>#REF!</v>
      </c>
      <c r="I25" s="37" t="e">
        <f>#REF!+E25+F25+D25</f>
        <v>#REF!</v>
      </c>
    </row>
    <row r="26" spans="1:9" s="10" customFormat="1" ht="17.25" customHeight="1" hidden="1">
      <c r="A26" s="113"/>
      <c r="B26" s="114"/>
      <c r="C26" s="42"/>
      <c r="D26" s="66"/>
      <c r="E26" s="51"/>
      <c r="F26" s="57"/>
      <c r="G26" s="58"/>
      <c r="H26" s="4"/>
      <c r="I26" s="37"/>
    </row>
    <row r="27" spans="1:9" s="9" customFormat="1" ht="36.75" customHeight="1" hidden="1">
      <c r="A27" s="113"/>
      <c r="B27" s="114"/>
      <c r="C27" s="16"/>
      <c r="D27" s="66">
        <v>1782807300</v>
      </c>
      <c r="E27" s="52"/>
      <c r="F27" s="109" t="s">
        <v>18</v>
      </c>
      <c r="G27" s="110"/>
      <c r="H27" s="4" t="e">
        <f>#REF!</f>
        <v>#REF!</v>
      </c>
      <c r="I27" s="37" t="e">
        <f>#REF!+E27+F27+D27</f>
        <v>#REF!</v>
      </c>
    </row>
    <row r="28" spans="1:9" s="38" customFormat="1" ht="15" customHeight="1">
      <c r="A28" s="139" t="s">
        <v>26</v>
      </c>
      <c r="B28" s="139"/>
      <c r="C28" s="139"/>
      <c r="D28" s="54">
        <f>D29+D32</f>
        <v>-178748376</v>
      </c>
      <c r="E28" s="55">
        <f>E29+E32</f>
        <v>0</v>
      </c>
      <c r="F28" s="122" t="s">
        <v>19</v>
      </c>
      <c r="G28" s="123"/>
      <c r="H28" s="6">
        <v>1</v>
      </c>
      <c r="I28" s="37" t="e">
        <f>#REF!+E28+F28+D28</f>
        <v>#REF!</v>
      </c>
    </row>
    <row r="29" spans="1:9" s="9" customFormat="1" ht="33.75" customHeight="1">
      <c r="A29" s="113" t="s">
        <v>17</v>
      </c>
      <c r="B29" s="114"/>
      <c r="C29" s="43">
        <v>8881</v>
      </c>
      <c r="D29" s="49">
        <v>-178700000</v>
      </c>
      <c r="E29" s="49"/>
      <c r="F29" s="109" t="s">
        <v>19</v>
      </c>
      <c r="G29" s="110"/>
      <c r="H29" s="4" t="str">
        <f>F29</f>
        <v>зміни до додатка №4  до рішення</v>
      </c>
      <c r="I29" s="37" t="e">
        <f>#REF!+E29+#REF!+D29</f>
        <v>#REF!</v>
      </c>
    </row>
    <row r="30" spans="1:15" s="9" customFormat="1" ht="12.75" hidden="1">
      <c r="A30" s="111"/>
      <c r="B30" s="112"/>
      <c r="C30" s="36"/>
      <c r="D30" s="49"/>
      <c r="E30" s="52"/>
      <c r="F30" s="109"/>
      <c r="G30" s="110"/>
      <c r="H30" s="4" t="e">
        <f>#REF!</f>
        <v>#REF!</v>
      </c>
      <c r="I30" s="37" t="e">
        <f>#REF!+E30+F30+D30</f>
        <v>#REF!</v>
      </c>
      <c r="O30" s="11"/>
    </row>
    <row r="31" spans="1:9" s="9" customFormat="1" ht="12.75" hidden="1">
      <c r="A31" s="111"/>
      <c r="B31" s="112"/>
      <c r="C31" s="36"/>
      <c r="D31" s="49"/>
      <c r="E31" s="52"/>
      <c r="F31" s="109"/>
      <c r="G31" s="110"/>
      <c r="H31" s="4" t="e">
        <f>#REF!</f>
        <v>#REF!</v>
      </c>
      <c r="I31" s="37" t="e">
        <f>#REF!+E31+F31+D31</f>
        <v>#REF!</v>
      </c>
    </row>
    <row r="32" spans="1:9" s="9" customFormat="1" ht="24.75" customHeight="1">
      <c r="A32" s="111" t="s">
        <v>441</v>
      </c>
      <c r="B32" s="112"/>
      <c r="C32" s="43">
        <v>8862</v>
      </c>
      <c r="D32" s="49">
        <f>-19390-19390-9596</f>
        <v>-48376</v>
      </c>
      <c r="E32" s="49">
        <f>E33+E34</f>
        <v>0</v>
      </c>
      <c r="F32" s="109" t="s">
        <v>19</v>
      </c>
      <c r="G32" s="110"/>
      <c r="H32" s="4" t="e">
        <f>#REF!</f>
        <v>#REF!</v>
      </c>
      <c r="I32" s="37" t="e">
        <f>#REF!+E32+F32+D32</f>
        <v>#REF!</v>
      </c>
    </row>
    <row r="33" spans="1:9" s="9" customFormat="1" ht="12.75" hidden="1">
      <c r="A33" s="111"/>
      <c r="B33" s="112"/>
      <c r="C33" s="36"/>
      <c r="D33" s="49"/>
      <c r="E33" s="52"/>
      <c r="F33" s="109"/>
      <c r="G33" s="110"/>
      <c r="H33" s="4" t="e">
        <f>#REF!</f>
        <v>#REF!</v>
      </c>
      <c r="I33" s="37" t="e">
        <f>#REF!+E33+F33+D33</f>
        <v>#REF!</v>
      </c>
    </row>
    <row r="34" spans="1:9" s="9" customFormat="1" ht="12.75" hidden="1">
      <c r="A34" s="111"/>
      <c r="B34" s="112"/>
      <c r="C34" s="36"/>
      <c r="D34" s="49"/>
      <c r="E34" s="52"/>
      <c r="F34" s="109"/>
      <c r="G34" s="110"/>
      <c r="H34" s="4" t="e">
        <f>#REF!</f>
        <v>#REF!</v>
      </c>
      <c r="I34" s="37" t="e">
        <f>#REF!+E34+F34+D34</f>
        <v>#REF!</v>
      </c>
    </row>
    <row r="35" spans="1:9" s="38" customFormat="1" ht="16.5" customHeight="1" thickBot="1">
      <c r="A35" s="136" t="s">
        <v>27</v>
      </c>
      <c r="B35" s="137"/>
      <c r="C35" s="138"/>
      <c r="D35" s="54">
        <f>D40+D42+D36</f>
        <v>-1333537146</v>
      </c>
      <c r="E35" s="54">
        <f>E36+E40+E42</f>
        <v>1333537146</v>
      </c>
      <c r="F35" s="122" t="s">
        <v>20</v>
      </c>
      <c r="G35" s="123"/>
      <c r="H35" s="6">
        <v>1</v>
      </c>
      <c r="I35" s="37" t="e">
        <f>#REF!+E35+F35+D35</f>
        <v>#REF!</v>
      </c>
    </row>
    <row r="36" spans="1:9" s="10" customFormat="1" ht="17.25" customHeight="1" hidden="1">
      <c r="A36" s="117" t="s">
        <v>28</v>
      </c>
      <c r="B36" s="118"/>
      <c r="C36" s="43">
        <v>400000</v>
      </c>
      <c r="D36" s="49"/>
      <c r="E36" s="56">
        <f>E37+E38+E39</f>
        <v>0</v>
      </c>
      <c r="F36" s="109" t="s">
        <v>20</v>
      </c>
      <c r="G36" s="110"/>
      <c r="H36" s="2">
        <v>1</v>
      </c>
      <c r="I36" s="37" t="e">
        <f>#REF!+E36+F36+D36</f>
        <v>#REF!</v>
      </c>
    </row>
    <row r="37" spans="1:10" s="9" customFormat="1" ht="17.25" customHeight="1" hidden="1">
      <c r="A37" s="111" t="s">
        <v>29</v>
      </c>
      <c r="B37" s="112"/>
      <c r="C37" s="36">
        <v>401103</v>
      </c>
      <c r="D37" s="49"/>
      <c r="E37" s="52"/>
      <c r="F37" s="109" t="s">
        <v>20</v>
      </c>
      <c r="G37" s="110"/>
      <c r="H37" s="4"/>
      <c r="I37" s="37" t="e">
        <f>#REF!+E37+F37+D37</f>
        <v>#REF!</v>
      </c>
      <c r="J37" s="9" t="s">
        <v>21</v>
      </c>
    </row>
    <row r="38" spans="1:12" s="9" customFormat="1" ht="17.25" customHeight="1" hidden="1">
      <c r="A38" s="111"/>
      <c r="B38" s="112"/>
      <c r="C38" s="36"/>
      <c r="D38" s="49"/>
      <c r="E38" s="52"/>
      <c r="F38" s="109"/>
      <c r="G38" s="110"/>
      <c r="H38" s="4"/>
      <c r="I38" s="37" t="e">
        <f>#REF!+E38+F38+D38</f>
        <v>#REF!</v>
      </c>
      <c r="J38" s="12" t="e">
        <f>#REF!+#REF!+#REF!+#REF!+#REF!+#REF!+#REF!+#REF!+#REF!-#REF!</f>
        <v>#REF!</v>
      </c>
      <c r="L38" s="12"/>
    </row>
    <row r="39" spans="1:15" s="9" customFormat="1" ht="17.25" customHeight="1" hidden="1">
      <c r="A39" s="111"/>
      <c r="B39" s="112"/>
      <c r="C39" s="36"/>
      <c r="D39" s="53"/>
      <c r="E39" s="52"/>
      <c r="F39" s="109"/>
      <c r="G39" s="110"/>
      <c r="H39" s="4"/>
      <c r="I39" s="37" t="e">
        <f>#REF!+E39+F39+D39</f>
        <v>#REF!</v>
      </c>
      <c r="J39" s="106" t="s">
        <v>12</v>
      </c>
      <c r="K39" s="106"/>
      <c r="L39" s="105" t="s">
        <v>11</v>
      </c>
      <c r="M39" s="105"/>
      <c r="N39" s="105"/>
      <c r="O39" s="105"/>
    </row>
    <row r="40" spans="1:15" s="10" customFormat="1" ht="17.25" customHeight="1" hidden="1">
      <c r="A40" s="115" t="s">
        <v>23</v>
      </c>
      <c r="B40" s="116"/>
      <c r="C40" s="42">
        <v>602100</v>
      </c>
      <c r="D40" s="49">
        <f>D41</f>
        <v>0</v>
      </c>
      <c r="E40" s="51">
        <f>E41</f>
        <v>0</v>
      </c>
      <c r="F40" s="109" t="s">
        <v>20</v>
      </c>
      <c r="G40" s="110"/>
      <c r="H40" s="2"/>
      <c r="I40" s="37" t="e">
        <f>#REF!+E40+F40+D40</f>
        <v>#REF!</v>
      </c>
      <c r="J40" s="39"/>
      <c r="K40" s="39"/>
      <c r="L40" s="107"/>
      <c r="M40" s="108"/>
      <c r="N40" s="107"/>
      <c r="O40" s="108"/>
    </row>
    <row r="41" spans="1:9" s="9" customFormat="1" ht="17.25" customHeight="1" hidden="1" thickBot="1">
      <c r="A41" s="111"/>
      <c r="B41" s="112"/>
      <c r="C41" s="36"/>
      <c r="D41" s="49"/>
      <c r="E41" s="52"/>
      <c r="F41" s="109"/>
      <c r="G41" s="110"/>
      <c r="H41" s="4"/>
      <c r="I41" s="37" t="e">
        <f>#REF!+E41+F41+D41</f>
        <v>#REF!</v>
      </c>
    </row>
    <row r="42" spans="1:20" s="10" customFormat="1" ht="17.25" customHeight="1" thickBot="1">
      <c r="A42" s="115" t="s">
        <v>24</v>
      </c>
      <c r="B42" s="116"/>
      <c r="C42" s="43">
        <v>602400</v>
      </c>
      <c r="D42" s="49">
        <f>D43+D44</f>
        <v>-1333537146</v>
      </c>
      <c r="E42" s="56">
        <f>E43+E44</f>
        <v>1333537146</v>
      </c>
      <c r="F42" s="109" t="s">
        <v>20</v>
      </c>
      <c r="G42" s="110"/>
      <c r="H42" s="2">
        <v>1</v>
      </c>
      <c r="I42" s="37" t="e">
        <f>#REF!+E42+F42+D42</f>
        <v>#REF!</v>
      </c>
      <c r="J42" s="13" t="s">
        <v>115</v>
      </c>
      <c r="K42" s="14" t="s">
        <v>114</v>
      </c>
      <c r="L42" s="14" t="s">
        <v>113</v>
      </c>
      <c r="M42" s="14" t="s">
        <v>112</v>
      </c>
      <c r="N42" s="14" t="s">
        <v>116</v>
      </c>
      <c r="O42" s="14" t="s">
        <v>117</v>
      </c>
      <c r="P42" s="14" t="s">
        <v>118</v>
      </c>
      <c r="Q42" s="14" t="s">
        <v>119</v>
      </c>
      <c r="R42" s="14"/>
      <c r="S42" s="14" t="s">
        <v>484</v>
      </c>
      <c r="T42" s="15"/>
    </row>
    <row r="43" spans="1:20" s="9" customFormat="1" ht="37.5" customHeight="1" hidden="1" thickBot="1">
      <c r="A43" s="111" t="s">
        <v>14</v>
      </c>
      <c r="B43" s="112"/>
      <c r="C43" s="36"/>
      <c r="D43" s="59">
        <f>SUM(J43:T43)</f>
        <v>-464166747</v>
      </c>
      <c r="E43" s="52">
        <f>-D43</f>
        <v>464166747</v>
      </c>
      <c r="F43" s="109" t="s">
        <v>20</v>
      </c>
      <c r="G43" s="110"/>
      <c r="H43" s="3">
        <v>0</v>
      </c>
      <c r="I43" s="37">
        <v>0</v>
      </c>
      <c r="J43" s="17">
        <v>-46798062</v>
      </c>
      <c r="K43" s="18">
        <v>-56070609</v>
      </c>
      <c r="L43" s="18">
        <v>-8664830</v>
      </c>
      <c r="M43" s="18">
        <v>-70630900</v>
      </c>
      <c r="N43" s="18">
        <v>-54228000</v>
      </c>
      <c r="O43" s="18">
        <f>-133559409-74212000</f>
        <v>-207771409</v>
      </c>
      <c r="P43" s="18">
        <v>-9231438</v>
      </c>
      <c r="Q43" s="18">
        <v>-5350200</v>
      </c>
      <c r="R43" s="19">
        <v>-59999</v>
      </c>
      <c r="S43" s="19">
        <v>-5361300</v>
      </c>
      <c r="T43" s="20"/>
    </row>
    <row r="44" spans="1:20" s="9" customFormat="1" ht="17.25" customHeight="1" hidden="1" thickBot="1">
      <c r="A44" s="111" t="s">
        <v>13</v>
      </c>
      <c r="B44" s="112"/>
      <c r="C44" s="36"/>
      <c r="D44" s="59">
        <f>SUM(J44:T44)</f>
        <v>-869370399</v>
      </c>
      <c r="E44" s="52">
        <f>-D44</f>
        <v>869370399</v>
      </c>
      <c r="F44" s="109" t="s">
        <v>20</v>
      </c>
      <c r="G44" s="110"/>
      <c r="H44" s="3" t="e">
        <f>#REF!</f>
        <v>#REF!</v>
      </c>
      <c r="I44" s="37">
        <v>0</v>
      </c>
      <c r="J44" s="21">
        <v>-1296085</v>
      </c>
      <c r="K44" s="22">
        <v>-868074314</v>
      </c>
      <c r="L44" s="22"/>
      <c r="M44" s="22"/>
      <c r="N44" s="22"/>
      <c r="O44" s="23"/>
      <c r="P44" s="23"/>
      <c r="Q44" s="23"/>
      <c r="R44" s="24"/>
      <c r="S44" s="24"/>
      <c r="T44" s="25"/>
    </row>
    <row r="45" spans="1:20" s="30" customFormat="1" ht="24" customHeight="1" hidden="1" thickBot="1">
      <c r="A45" s="103" t="s">
        <v>2</v>
      </c>
      <c r="B45" s="104"/>
      <c r="C45" s="26"/>
      <c r="D45" s="54">
        <f>D35-D28+D6-D46</f>
        <v>342168600</v>
      </c>
      <c r="E45" s="55">
        <f>E35+E28+E6-E46</f>
        <v>-342168600</v>
      </c>
      <c r="F45" s="122"/>
      <c r="G45" s="123"/>
      <c r="H45" s="5"/>
      <c r="I45" s="37">
        <f>D45+E45</f>
        <v>0</v>
      </c>
      <c r="J45" s="27" t="s">
        <v>15</v>
      </c>
      <c r="K45" s="28" t="s">
        <v>16</v>
      </c>
      <c r="L45" s="28" t="s">
        <v>16</v>
      </c>
      <c r="M45" s="28" t="s">
        <v>16</v>
      </c>
      <c r="N45" s="28"/>
      <c r="O45" s="28"/>
      <c r="P45" s="28"/>
      <c r="Q45" s="28"/>
      <c r="R45" s="28"/>
      <c r="S45" s="28"/>
      <c r="T45" s="29"/>
    </row>
    <row r="46" spans="1:9" s="41" customFormat="1" ht="30.75" customHeight="1" thickBot="1">
      <c r="A46" s="100" t="s">
        <v>7</v>
      </c>
      <c r="B46" s="101"/>
      <c r="C46" s="102"/>
      <c r="D46" s="69">
        <f>D664</f>
        <v>856650047</v>
      </c>
      <c r="E46" s="69">
        <f>E664</f>
        <v>1733810978</v>
      </c>
      <c r="F46" s="100" t="s">
        <v>246</v>
      </c>
      <c r="G46" s="102"/>
      <c r="H46" s="31">
        <v>1</v>
      </c>
      <c r="I46" s="40">
        <f>D45+E45</f>
        <v>0</v>
      </c>
    </row>
    <row r="47" spans="1:7" ht="12.75" customHeight="1">
      <c r="A47" s="140" t="s">
        <v>520</v>
      </c>
      <c r="B47" s="140"/>
      <c r="C47" s="140"/>
      <c r="D47" s="97" t="s">
        <v>521</v>
      </c>
      <c r="E47" s="97" t="s">
        <v>522</v>
      </c>
      <c r="F47" s="90" t="s">
        <v>524</v>
      </c>
      <c r="G47" s="91"/>
    </row>
    <row r="48" spans="1:7" ht="12.75" customHeight="1">
      <c r="A48" s="140" t="s">
        <v>520</v>
      </c>
      <c r="B48" s="140"/>
      <c r="C48" s="81" t="s">
        <v>523</v>
      </c>
      <c r="D48" s="98"/>
      <c r="E48" s="98"/>
      <c r="F48" s="92"/>
      <c r="G48" s="93"/>
    </row>
    <row r="49" spans="1:7" ht="12.75" customHeight="1">
      <c r="A49" s="82"/>
      <c r="B49" s="83"/>
      <c r="C49" s="81"/>
      <c r="D49" s="99"/>
      <c r="E49" s="99"/>
      <c r="F49" s="94"/>
      <c r="G49" s="95"/>
    </row>
    <row r="50" spans="1:7" ht="11.25" customHeight="1">
      <c r="A50" s="96" t="s">
        <v>122</v>
      </c>
      <c r="B50" s="96"/>
      <c r="C50" s="96"/>
      <c r="D50" s="70">
        <v>32239517</v>
      </c>
      <c r="E50" s="71"/>
      <c r="F50" s="72"/>
      <c r="G50" s="73"/>
    </row>
    <row r="51" spans="1:7" ht="11.25" customHeight="1" outlineLevel="1">
      <c r="A51" s="74"/>
      <c r="B51" s="75"/>
      <c r="C51" s="76" t="s">
        <v>248</v>
      </c>
      <c r="D51" s="77">
        <v>34233676</v>
      </c>
      <c r="E51" s="78"/>
      <c r="F51" s="79"/>
      <c r="G51" s="80"/>
    </row>
    <row r="52" spans="1:7" ht="11.25" customHeight="1" outlineLevel="2">
      <c r="A52" s="60"/>
      <c r="B52" s="61"/>
      <c r="C52" s="64"/>
      <c r="D52" s="62">
        <v>5800336</v>
      </c>
      <c r="E52" s="65"/>
      <c r="F52" s="88" t="s">
        <v>442</v>
      </c>
      <c r="G52" s="88"/>
    </row>
    <row r="53" spans="1:7" ht="21.75" customHeight="1" outlineLevel="2">
      <c r="A53" s="60"/>
      <c r="B53" s="61"/>
      <c r="C53" s="64"/>
      <c r="D53" s="62">
        <v>28433340</v>
      </c>
      <c r="E53" s="65"/>
      <c r="F53" s="88" t="s">
        <v>249</v>
      </c>
      <c r="G53" s="88"/>
    </row>
    <row r="54" spans="1:7" ht="11.25" customHeight="1" outlineLevel="1">
      <c r="A54" s="74"/>
      <c r="B54" s="75"/>
      <c r="C54" s="76" t="s">
        <v>123</v>
      </c>
      <c r="D54" s="77">
        <v>-998836</v>
      </c>
      <c r="E54" s="78"/>
      <c r="F54" s="79"/>
      <c r="G54" s="80"/>
    </row>
    <row r="55" spans="1:7" ht="32.25" customHeight="1" outlineLevel="2">
      <c r="A55" s="60"/>
      <c r="B55" s="61"/>
      <c r="C55" s="64"/>
      <c r="D55" s="62">
        <v>-130000</v>
      </c>
      <c r="E55" s="65"/>
      <c r="F55" s="88" t="s">
        <v>124</v>
      </c>
      <c r="G55" s="88"/>
    </row>
    <row r="56" spans="1:7" ht="32.25" customHeight="1" outlineLevel="2">
      <c r="A56" s="60"/>
      <c r="B56" s="61"/>
      <c r="C56" s="64"/>
      <c r="D56" s="62">
        <v>-150000</v>
      </c>
      <c r="E56" s="65"/>
      <c r="F56" s="88" t="s">
        <v>250</v>
      </c>
      <c r="G56" s="88"/>
    </row>
    <row r="57" spans="1:7" ht="32.25" customHeight="1" outlineLevel="2">
      <c r="A57" s="60"/>
      <c r="B57" s="61"/>
      <c r="C57" s="64"/>
      <c r="D57" s="62">
        <v>-47614</v>
      </c>
      <c r="E57" s="65"/>
      <c r="F57" s="88" t="s">
        <v>125</v>
      </c>
      <c r="G57" s="88"/>
    </row>
    <row r="58" spans="1:7" ht="32.25" customHeight="1" outlineLevel="2">
      <c r="A58" s="60"/>
      <c r="B58" s="61"/>
      <c r="C58" s="64"/>
      <c r="D58" s="62">
        <v>-300000</v>
      </c>
      <c r="E58" s="65"/>
      <c r="F58" s="88" t="s">
        <v>126</v>
      </c>
      <c r="G58" s="88"/>
    </row>
    <row r="59" spans="1:7" ht="32.25" customHeight="1" outlineLevel="2">
      <c r="A59" s="60"/>
      <c r="B59" s="61"/>
      <c r="C59" s="64"/>
      <c r="D59" s="62">
        <v>-122822</v>
      </c>
      <c r="E59" s="65"/>
      <c r="F59" s="88" t="s">
        <v>127</v>
      </c>
      <c r="G59" s="88"/>
    </row>
    <row r="60" spans="1:7" ht="32.25" customHeight="1" outlineLevel="2">
      <c r="A60" s="60"/>
      <c r="B60" s="61"/>
      <c r="C60" s="64"/>
      <c r="D60" s="62">
        <v>-148400</v>
      </c>
      <c r="E60" s="65"/>
      <c r="F60" s="88" t="s">
        <v>128</v>
      </c>
      <c r="G60" s="88"/>
    </row>
    <row r="61" spans="1:7" ht="32.25" customHeight="1" outlineLevel="2">
      <c r="A61" s="60"/>
      <c r="B61" s="61"/>
      <c r="C61" s="64"/>
      <c r="D61" s="62">
        <v>-100000</v>
      </c>
      <c r="E61" s="65"/>
      <c r="F61" s="88" t="s">
        <v>129</v>
      </c>
      <c r="G61" s="88"/>
    </row>
    <row r="62" spans="1:7" ht="11.25" customHeight="1" outlineLevel="1">
      <c r="A62" s="74"/>
      <c r="B62" s="75"/>
      <c r="C62" s="76" t="s">
        <v>130</v>
      </c>
      <c r="D62" s="77">
        <v>565749</v>
      </c>
      <c r="E62" s="78"/>
      <c r="F62" s="79"/>
      <c r="G62" s="80"/>
    </row>
    <row r="63" spans="1:7" ht="32.25" customHeight="1" outlineLevel="2">
      <c r="A63" s="60"/>
      <c r="B63" s="61"/>
      <c r="C63" s="64"/>
      <c r="D63" s="62">
        <v>270000</v>
      </c>
      <c r="E63" s="65"/>
      <c r="F63" s="88" t="s">
        <v>124</v>
      </c>
      <c r="G63" s="88"/>
    </row>
    <row r="64" spans="1:7" ht="32.25" customHeight="1" outlineLevel="2">
      <c r="A64" s="60"/>
      <c r="B64" s="61"/>
      <c r="C64" s="64"/>
      <c r="D64" s="62">
        <v>295749</v>
      </c>
      <c r="E64" s="65"/>
      <c r="F64" s="88" t="s">
        <v>250</v>
      </c>
      <c r="G64" s="88"/>
    </row>
    <row r="65" spans="1:7" ht="11.25" customHeight="1" outlineLevel="1">
      <c r="A65" s="74"/>
      <c r="B65" s="75"/>
      <c r="C65" s="76" t="s">
        <v>131</v>
      </c>
      <c r="D65" s="77">
        <v>-713326</v>
      </c>
      <c r="E65" s="78"/>
      <c r="F65" s="79"/>
      <c r="G65" s="80"/>
    </row>
    <row r="66" spans="1:7" ht="32.25" customHeight="1" outlineLevel="2">
      <c r="A66" s="60"/>
      <c r="B66" s="61"/>
      <c r="C66" s="64"/>
      <c r="D66" s="62">
        <v>-70000</v>
      </c>
      <c r="E66" s="65"/>
      <c r="F66" s="88" t="s">
        <v>124</v>
      </c>
      <c r="G66" s="88"/>
    </row>
    <row r="67" spans="1:7" ht="32.25" customHeight="1" outlineLevel="2">
      <c r="A67" s="60"/>
      <c r="B67" s="61"/>
      <c r="C67" s="64"/>
      <c r="D67" s="62">
        <v>-250000</v>
      </c>
      <c r="E67" s="65"/>
      <c r="F67" s="88" t="s">
        <v>132</v>
      </c>
      <c r="G67" s="88"/>
    </row>
    <row r="68" spans="1:7" ht="32.25" customHeight="1" outlineLevel="2">
      <c r="A68" s="60"/>
      <c r="B68" s="61"/>
      <c r="C68" s="64"/>
      <c r="D68" s="62">
        <v>-200000</v>
      </c>
      <c r="E68" s="65"/>
      <c r="F68" s="88" t="s">
        <v>133</v>
      </c>
      <c r="G68" s="88"/>
    </row>
    <row r="69" spans="1:7" ht="32.25" customHeight="1" outlineLevel="2">
      <c r="A69" s="60"/>
      <c r="B69" s="61"/>
      <c r="C69" s="64"/>
      <c r="D69" s="62">
        <v>-193326</v>
      </c>
      <c r="E69" s="65"/>
      <c r="F69" s="88" t="s">
        <v>134</v>
      </c>
      <c r="G69" s="88"/>
    </row>
    <row r="70" spans="1:7" ht="11.25" customHeight="1" outlineLevel="1">
      <c r="A70" s="74"/>
      <c r="B70" s="75"/>
      <c r="C70" s="76" t="s">
        <v>135</v>
      </c>
      <c r="D70" s="77">
        <v>150000</v>
      </c>
      <c r="E70" s="78"/>
      <c r="F70" s="79"/>
      <c r="G70" s="80"/>
    </row>
    <row r="71" spans="1:7" ht="32.25" customHeight="1" outlineLevel="2">
      <c r="A71" s="60"/>
      <c r="B71" s="61"/>
      <c r="C71" s="64"/>
      <c r="D71" s="62">
        <v>150000</v>
      </c>
      <c r="E71" s="65"/>
      <c r="F71" s="88" t="s">
        <v>124</v>
      </c>
      <c r="G71" s="88"/>
    </row>
    <row r="72" spans="1:7" ht="11.25" customHeight="1" outlineLevel="1">
      <c r="A72" s="74"/>
      <c r="B72" s="75"/>
      <c r="C72" s="76" t="s">
        <v>136</v>
      </c>
      <c r="D72" s="77">
        <v>-997746</v>
      </c>
      <c r="E72" s="78"/>
      <c r="F72" s="79"/>
      <c r="G72" s="80"/>
    </row>
    <row r="73" spans="1:7" ht="32.25" customHeight="1" outlineLevel="2">
      <c r="A73" s="60"/>
      <c r="B73" s="61"/>
      <c r="C73" s="64"/>
      <c r="D73" s="62">
        <v>-220000</v>
      </c>
      <c r="E73" s="65"/>
      <c r="F73" s="88" t="s">
        <v>124</v>
      </c>
      <c r="G73" s="88"/>
    </row>
    <row r="74" spans="1:7" ht="32.25" customHeight="1" outlineLevel="2">
      <c r="A74" s="60"/>
      <c r="B74" s="61"/>
      <c r="C74" s="64"/>
      <c r="D74" s="62">
        <v>-145749</v>
      </c>
      <c r="E74" s="65"/>
      <c r="F74" s="88" t="s">
        <v>250</v>
      </c>
      <c r="G74" s="88"/>
    </row>
    <row r="75" spans="1:7" ht="32.25" customHeight="1" outlineLevel="2">
      <c r="A75" s="60"/>
      <c r="B75" s="61"/>
      <c r="C75" s="64"/>
      <c r="D75" s="62">
        <v>-451070</v>
      </c>
      <c r="E75" s="65"/>
      <c r="F75" s="88" t="s">
        <v>137</v>
      </c>
      <c r="G75" s="88"/>
    </row>
    <row r="76" spans="1:7" ht="32.25" customHeight="1" outlineLevel="2">
      <c r="A76" s="60"/>
      <c r="B76" s="61"/>
      <c r="C76" s="64"/>
      <c r="D76" s="63">
        <v>-200</v>
      </c>
      <c r="E76" s="65"/>
      <c r="F76" s="88" t="s">
        <v>133</v>
      </c>
      <c r="G76" s="88"/>
    </row>
    <row r="77" spans="1:7" ht="32.25" customHeight="1" outlineLevel="2">
      <c r="A77" s="60"/>
      <c r="B77" s="61"/>
      <c r="C77" s="64"/>
      <c r="D77" s="62">
        <v>-110260</v>
      </c>
      <c r="E77" s="65"/>
      <c r="F77" s="88" t="s">
        <v>126</v>
      </c>
      <c r="G77" s="88"/>
    </row>
    <row r="78" spans="1:7" ht="32.25" customHeight="1" outlineLevel="2">
      <c r="A78" s="60"/>
      <c r="B78" s="61"/>
      <c r="C78" s="64"/>
      <c r="D78" s="62">
        <v>-70467</v>
      </c>
      <c r="E78" s="65"/>
      <c r="F78" s="88" t="s">
        <v>138</v>
      </c>
      <c r="G78" s="88"/>
    </row>
    <row r="79" spans="1:7" ht="21.75" customHeight="1">
      <c r="A79" s="96" t="s">
        <v>251</v>
      </c>
      <c r="B79" s="96"/>
      <c r="C79" s="96"/>
      <c r="D79" s="70">
        <v>5602701</v>
      </c>
      <c r="E79" s="70">
        <v>4750000</v>
      </c>
      <c r="F79" s="72"/>
      <c r="G79" s="73"/>
    </row>
    <row r="80" spans="1:7" ht="11.25" customHeight="1" outlineLevel="1">
      <c r="A80" s="74"/>
      <c r="B80" s="75"/>
      <c r="C80" s="76" t="s">
        <v>252</v>
      </c>
      <c r="D80" s="77">
        <v>1644800</v>
      </c>
      <c r="E80" s="78"/>
      <c r="F80" s="79"/>
      <c r="G80" s="80"/>
    </row>
    <row r="81" spans="1:7" ht="11.25" customHeight="1" outlineLevel="2">
      <c r="A81" s="60"/>
      <c r="B81" s="61"/>
      <c r="C81" s="64"/>
      <c r="D81" s="62">
        <v>1350000</v>
      </c>
      <c r="E81" s="65"/>
      <c r="F81" s="88" t="s">
        <v>253</v>
      </c>
      <c r="G81" s="88"/>
    </row>
    <row r="82" spans="1:7" ht="11.25" customHeight="1" outlineLevel="2">
      <c r="A82" s="60"/>
      <c r="B82" s="61"/>
      <c r="C82" s="64"/>
      <c r="D82" s="62">
        <v>294800</v>
      </c>
      <c r="E82" s="65"/>
      <c r="F82" s="88" t="s">
        <v>443</v>
      </c>
      <c r="G82" s="88"/>
    </row>
    <row r="83" spans="1:7" ht="11.25" customHeight="1" outlineLevel="1">
      <c r="A83" s="74"/>
      <c r="B83" s="75"/>
      <c r="C83" s="76" t="s">
        <v>254</v>
      </c>
      <c r="D83" s="77">
        <v>-2868404</v>
      </c>
      <c r="E83" s="78"/>
      <c r="F83" s="79"/>
      <c r="G83" s="80"/>
    </row>
    <row r="84" spans="1:7" ht="11.25" customHeight="1" outlineLevel="2">
      <c r="A84" s="60"/>
      <c r="B84" s="61"/>
      <c r="C84" s="64"/>
      <c r="D84" s="62">
        <v>2431596</v>
      </c>
      <c r="E84" s="65"/>
      <c r="F84" s="88" t="s">
        <v>255</v>
      </c>
      <c r="G84" s="88"/>
    </row>
    <row r="85" spans="1:7" ht="21.75" customHeight="1" outlineLevel="2">
      <c r="A85" s="60"/>
      <c r="B85" s="61"/>
      <c r="C85" s="64"/>
      <c r="D85" s="62">
        <v>-5300000</v>
      </c>
      <c r="E85" s="65"/>
      <c r="F85" s="88" t="s">
        <v>256</v>
      </c>
      <c r="G85" s="88"/>
    </row>
    <row r="86" spans="1:7" ht="11.25" customHeight="1" outlineLevel="1">
      <c r="A86" s="74"/>
      <c r="B86" s="75"/>
      <c r="C86" s="76" t="s">
        <v>257</v>
      </c>
      <c r="D86" s="77">
        <v>6826305</v>
      </c>
      <c r="E86" s="77">
        <v>4750000</v>
      </c>
      <c r="F86" s="79"/>
      <c r="G86" s="80"/>
    </row>
    <row r="87" spans="1:7" ht="21.75" customHeight="1" outlineLevel="2">
      <c r="A87" s="60"/>
      <c r="B87" s="61"/>
      <c r="C87" s="64"/>
      <c r="D87" s="62">
        <v>4976305</v>
      </c>
      <c r="E87" s="65"/>
      <c r="F87" s="88" t="s">
        <v>444</v>
      </c>
      <c r="G87" s="88"/>
    </row>
    <row r="88" spans="1:7" ht="21.75" customHeight="1" outlineLevel="2">
      <c r="A88" s="60"/>
      <c r="B88" s="61"/>
      <c r="C88" s="64"/>
      <c r="D88" s="62">
        <v>350000</v>
      </c>
      <c r="E88" s="62">
        <v>3450000</v>
      </c>
      <c r="F88" s="88" t="s">
        <v>258</v>
      </c>
      <c r="G88" s="88"/>
    </row>
    <row r="89" spans="1:7" ht="21.75" customHeight="1" outlineLevel="2">
      <c r="A89" s="60"/>
      <c r="B89" s="61"/>
      <c r="C89" s="64"/>
      <c r="D89" s="62">
        <v>5000000</v>
      </c>
      <c r="E89" s="65"/>
      <c r="F89" s="88" t="s">
        <v>259</v>
      </c>
      <c r="G89" s="88"/>
    </row>
    <row r="90" spans="1:7" ht="21.75" customHeight="1" outlineLevel="2">
      <c r="A90" s="60"/>
      <c r="B90" s="61"/>
      <c r="C90" s="64"/>
      <c r="D90" s="62">
        <v>-3500000</v>
      </c>
      <c r="E90" s="65"/>
      <c r="F90" s="88" t="s">
        <v>256</v>
      </c>
      <c r="G90" s="88"/>
    </row>
    <row r="91" spans="1:7" ht="11.25" customHeight="1" outlineLevel="2">
      <c r="A91" s="60"/>
      <c r="B91" s="61"/>
      <c r="C91" s="64"/>
      <c r="D91" s="65"/>
      <c r="E91" s="62">
        <v>1300000</v>
      </c>
      <c r="F91" s="88" t="s">
        <v>260</v>
      </c>
      <c r="G91" s="88"/>
    </row>
    <row r="92" spans="1:7" ht="32.25" customHeight="1">
      <c r="A92" s="96" t="s">
        <v>35</v>
      </c>
      <c r="B92" s="96"/>
      <c r="C92" s="96"/>
      <c r="D92" s="70">
        <v>-147295100</v>
      </c>
      <c r="E92" s="70">
        <v>5361300</v>
      </c>
      <c r="F92" s="72"/>
      <c r="G92" s="73"/>
    </row>
    <row r="93" spans="1:7" ht="11.25" customHeight="1" outlineLevel="1">
      <c r="A93" s="74"/>
      <c r="B93" s="75"/>
      <c r="C93" s="76" t="s">
        <v>445</v>
      </c>
      <c r="D93" s="77">
        <v>-154304400</v>
      </c>
      <c r="E93" s="78"/>
      <c r="F93" s="79"/>
      <c r="G93" s="80"/>
    </row>
    <row r="94" spans="1:7" ht="11.25" customHeight="1" outlineLevel="2">
      <c r="A94" s="60"/>
      <c r="B94" s="61"/>
      <c r="C94" s="64"/>
      <c r="D94" s="62">
        <v>-154304400</v>
      </c>
      <c r="E94" s="65"/>
      <c r="F94" s="88" t="s">
        <v>446</v>
      </c>
      <c r="G94" s="88"/>
    </row>
    <row r="95" spans="1:7" ht="11.25" customHeight="1" outlineLevel="1">
      <c r="A95" s="74"/>
      <c r="B95" s="75"/>
      <c r="C95" s="76" t="s">
        <v>485</v>
      </c>
      <c r="D95" s="77">
        <v>-1297500</v>
      </c>
      <c r="E95" s="77">
        <v>-2442900</v>
      </c>
      <c r="F95" s="79"/>
      <c r="G95" s="80"/>
    </row>
    <row r="96" spans="1:7" ht="42.75" customHeight="1" outlineLevel="2">
      <c r="A96" s="60"/>
      <c r="B96" s="61"/>
      <c r="C96" s="64"/>
      <c r="D96" s="62">
        <v>-1297500</v>
      </c>
      <c r="E96" s="62">
        <v>-2442900</v>
      </c>
      <c r="F96" s="88" t="s">
        <v>486</v>
      </c>
      <c r="G96" s="88"/>
    </row>
    <row r="97" spans="1:7" ht="11.25" customHeight="1" outlineLevel="1">
      <c r="A97" s="74"/>
      <c r="B97" s="75"/>
      <c r="C97" s="76" t="s">
        <v>139</v>
      </c>
      <c r="D97" s="77">
        <v>4866400</v>
      </c>
      <c r="E97" s="78"/>
      <c r="F97" s="79"/>
      <c r="G97" s="80"/>
    </row>
    <row r="98" spans="1:7" ht="21.75" customHeight="1" outlineLevel="2">
      <c r="A98" s="60"/>
      <c r="B98" s="61"/>
      <c r="C98" s="64"/>
      <c r="D98" s="62">
        <v>4866400</v>
      </c>
      <c r="E98" s="65"/>
      <c r="F98" s="88" t="s">
        <v>261</v>
      </c>
      <c r="G98" s="88"/>
    </row>
    <row r="99" spans="1:7" ht="11.25" customHeight="1" outlineLevel="1">
      <c r="A99" s="74"/>
      <c r="B99" s="75"/>
      <c r="C99" s="76" t="s">
        <v>36</v>
      </c>
      <c r="D99" s="77">
        <v>1553500</v>
      </c>
      <c r="E99" s="78"/>
      <c r="F99" s="79"/>
      <c r="G99" s="80"/>
    </row>
    <row r="100" spans="1:7" ht="42.75" customHeight="1" outlineLevel="2">
      <c r="A100" s="60"/>
      <c r="B100" s="61"/>
      <c r="C100" s="64"/>
      <c r="D100" s="62">
        <v>1553500</v>
      </c>
      <c r="E100" s="65"/>
      <c r="F100" s="88" t="s">
        <v>37</v>
      </c>
      <c r="G100" s="88"/>
    </row>
    <row r="101" spans="1:7" ht="11.25" customHeight="1" outlineLevel="1">
      <c r="A101" s="74"/>
      <c r="B101" s="75"/>
      <c r="C101" s="76" t="s">
        <v>487</v>
      </c>
      <c r="D101" s="77">
        <v>1297500</v>
      </c>
      <c r="E101" s="77">
        <v>2442900</v>
      </c>
      <c r="F101" s="79"/>
      <c r="G101" s="80"/>
    </row>
    <row r="102" spans="1:7" ht="42.75" customHeight="1" outlineLevel="2">
      <c r="A102" s="60"/>
      <c r="B102" s="61"/>
      <c r="C102" s="64"/>
      <c r="D102" s="62">
        <v>1297500</v>
      </c>
      <c r="E102" s="62">
        <v>2442900</v>
      </c>
      <c r="F102" s="88" t="s">
        <v>486</v>
      </c>
      <c r="G102" s="88"/>
    </row>
    <row r="103" spans="1:7" ht="11.25" customHeight="1" outlineLevel="1">
      <c r="A103" s="74"/>
      <c r="B103" s="75"/>
      <c r="C103" s="76" t="s">
        <v>488</v>
      </c>
      <c r="D103" s="77">
        <v>589400</v>
      </c>
      <c r="E103" s="77">
        <v>5361300</v>
      </c>
      <c r="F103" s="79"/>
      <c r="G103" s="80"/>
    </row>
    <row r="104" spans="1:7" ht="32.25" customHeight="1" outlineLevel="2">
      <c r="A104" s="60"/>
      <c r="B104" s="61"/>
      <c r="C104" s="64"/>
      <c r="D104" s="62">
        <v>589400</v>
      </c>
      <c r="E104" s="62">
        <v>5361300</v>
      </c>
      <c r="F104" s="88" t="s">
        <v>489</v>
      </c>
      <c r="G104" s="88"/>
    </row>
    <row r="105" spans="1:7" ht="32.25" customHeight="1">
      <c r="A105" s="96" t="s">
        <v>38</v>
      </c>
      <c r="B105" s="96"/>
      <c r="C105" s="96"/>
      <c r="D105" s="70">
        <v>-307894200</v>
      </c>
      <c r="E105" s="70">
        <v>445969524</v>
      </c>
      <c r="F105" s="72"/>
      <c r="G105" s="73"/>
    </row>
    <row r="106" spans="1:7" ht="11.25" customHeight="1" outlineLevel="1">
      <c r="A106" s="74"/>
      <c r="B106" s="75"/>
      <c r="C106" s="76" t="s">
        <v>140</v>
      </c>
      <c r="D106" s="77">
        <v>5966167</v>
      </c>
      <c r="E106" s="77">
        <v>71343548</v>
      </c>
      <c r="F106" s="79"/>
      <c r="G106" s="80"/>
    </row>
    <row r="107" spans="1:7" ht="11.25" customHeight="1" outlineLevel="2">
      <c r="A107" s="60"/>
      <c r="B107" s="61"/>
      <c r="C107" s="64"/>
      <c r="D107" s="65"/>
      <c r="E107" s="62">
        <v>6160000</v>
      </c>
      <c r="F107" s="88" t="s">
        <v>490</v>
      </c>
      <c r="G107" s="88"/>
    </row>
    <row r="108" spans="1:7" ht="21.75" customHeight="1" outlineLevel="2">
      <c r="A108" s="60"/>
      <c r="B108" s="61"/>
      <c r="C108" s="64"/>
      <c r="D108" s="65"/>
      <c r="E108" s="62">
        <v>1500000</v>
      </c>
      <c r="F108" s="88" t="s">
        <v>447</v>
      </c>
      <c r="G108" s="88"/>
    </row>
    <row r="109" spans="1:7" ht="32.25" customHeight="1" outlineLevel="2">
      <c r="A109" s="60"/>
      <c r="B109" s="61"/>
      <c r="C109" s="64"/>
      <c r="D109" s="65"/>
      <c r="E109" s="62">
        <v>54288000</v>
      </c>
      <c r="F109" s="88" t="s">
        <v>262</v>
      </c>
      <c r="G109" s="88"/>
    </row>
    <row r="110" spans="1:7" ht="32.25" customHeight="1" outlineLevel="2">
      <c r="A110" s="60"/>
      <c r="B110" s="61"/>
      <c r="C110" s="64"/>
      <c r="D110" s="62">
        <v>5966167</v>
      </c>
      <c r="E110" s="65"/>
      <c r="F110" s="88" t="s">
        <v>141</v>
      </c>
      <c r="G110" s="88"/>
    </row>
    <row r="111" spans="1:7" ht="42.75" customHeight="1" outlineLevel="2">
      <c r="A111" s="60"/>
      <c r="B111" s="61"/>
      <c r="C111" s="64"/>
      <c r="D111" s="65"/>
      <c r="E111" s="62">
        <v>9395548</v>
      </c>
      <c r="F111" s="88" t="s">
        <v>263</v>
      </c>
      <c r="G111" s="88"/>
    </row>
    <row r="112" spans="1:7" ht="11.25" customHeight="1" outlineLevel="1">
      <c r="A112" s="74"/>
      <c r="B112" s="75"/>
      <c r="C112" s="76" t="s">
        <v>142</v>
      </c>
      <c r="D112" s="77">
        <v>3137614</v>
      </c>
      <c r="E112" s="77">
        <v>4668452</v>
      </c>
      <c r="F112" s="79"/>
      <c r="G112" s="80"/>
    </row>
    <row r="113" spans="1:7" ht="11.25" customHeight="1" outlineLevel="2">
      <c r="A113" s="60"/>
      <c r="B113" s="61"/>
      <c r="C113" s="64"/>
      <c r="D113" s="65"/>
      <c r="E113" s="62">
        <v>4064000</v>
      </c>
      <c r="F113" s="88" t="s">
        <v>490</v>
      </c>
      <c r="G113" s="88"/>
    </row>
    <row r="114" spans="1:7" ht="32.25" customHeight="1" outlineLevel="2">
      <c r="A114" s="60"/>
      <c r="B114" s="61"/>
      <c r="C114" s="64"/>
      <c r="D114" s="62">
        <v>3137614</v>
      </c>
      <c r="E114" s="65"/>
      <c r="F114" s="88" t="s">
        <v>141</v>
      </c>
      <c r="G114" s="88"/>
    </row>
    <row r="115" spans="1:7" ht="42.75" customHeight="1" outlineLevel="2">
      <c r="A115" s="60"/>
      <c r="B115" s="61"/>
      <c r="C115" s="64"/>
      <c r="D115" s="65"/>
      <c r="E115" s="62">
        <v>604452</v>
      </c>
      <c r="F115" s="88" t="s">
        <v>263</v>
      </c>
      <c r="G115" s="88"/>
    </row>
    <row r="116" spans="1:7" ht="11.25" customHeight="1" outlineLevel="1">
      <c r="A116" s="74"/>
      <c r="B116" s="75"/>
      <c r="C116" s="76" t="s">
        <v>143</v>
      </c>
      <c r="D116" s="77">
        <v>3898200</v>
      </c>
      <c r="E116" s="78"/>
      <c r="F116" s="79"/>
      <c r="G116" s="80"/>
    </row>
    <row r="117" spans="1:7" ht="32.25" customHeight="1" outlineLevel="2">
      <c r="A117" s="60"/>
      <c r="B117" s="61"/>
      <c r="C117" s="64"/>
      <c r="D117" s="62">
        <v>3898200</v>
      </c>
      <c r="E117" s="65"/>
      <c r="F117" s="88" t="s">
        <v>141</v>
      </c>
      <c r="G117" s="88"/>
    </row>
    <row r="118" spans="1:7" ht="11.25" customHeight="1" outlineLevel="1">
      <c r="A118" s="74"/>
      <c r="B118" s="75"/>
      <c r="C118" s="76" t="s">
        <v>144</v>
      </c>
      <c r="D118" s="77">
        <v>2680611</v>
      </c>
      <c r="E118" s="77">
        <v>9377100</v>
      </c>
      <c r="F118" s="79"/>
      <c r="G118" s="80"/>
    </row>
    <row r="119" spans="1:7" ht="11.25" customHeight="1" outlineLevel="2">
      <c r="A119" s="60"/>
      <c r="B119" s="61"/>
      <c r="C119" s="64"/>
      <c r="D119" s="65"/>
      <c r="E119" s="62">
        <v>9377100</v>
      </c>
      <c r="F119" s="88" t="s">
        <v>490</v>
      </c>
      <c r="G119" s="88"/>
    </row>
    <row r="120" spans="1:7" ht="32.25" customHeight="1" outlineLevel="2">
      <c r="A120" s="60"/>
      <c r="B120" s="61"/>
      <c r="C120" s="64"/>
      <c r="D120" s="62">
        <v>2680611</v>
      </c>
      <c r="E120" s="65"/>
      <c r="F120" s="88" t="s">
        <v>141</v>
      </c>
      <c r="G120" s="88"/>
    </row>
    <row r="121" spans="1:7" ht="11.25" customHeight="1" outlineLevel="1">
      <c r="A121" s="74"/>
      <c r="B121" s="75"/>
      <c r="C121" s="76" t="s">
        <v>145</v>
      </c>
      <c r="D121" s="77">
        <v>-2027376</v>
      </c>
      <c r="E121" s="78"/>
      <c r="F121" s="79"/>
      <c r="G121" s="80"/>
    </row>
    <row r="122" spans="1:7" ht="32.25" customHeight="1" outlineLevel="2">
      <c r="A122" s="60"/>
      <c r="B122" s="61"/>
      <c r="C122" s="64"/>
      <c r="D122" s="62">
        <v>-2027376</v>
      </c>
      <c r="E122" s="65"/>
      <c r="F122" s="88" t="s">
        <v>141</v>
      </c>
      <c r="G122" s="88"/>
    </row>
    <row r="123" spans="1:7" ht="11.25" customHeight="1" outlineLevel="1">
      <c r="A123" s="74"/>
      <c r="B123" s="75"/>
      <c r="C123" s="76" t="s">
        <v>146</v>
      </c>
      <c r="D123" s="77">
        <v>70400</v>
      </c>
      <c r="E123" s="77">
        <v>1100000</v>
      </c>
      <c r="F123" s="79"/>
      <c r="G123" s="80"/>
    </row>
    <row r="124" spans="1:7" ht="11.25" customHeight="1" outlineLevel="2">
      <c r="A124" s="60"/>
      <c r="B124" s="61"/>
      <c r="C124" s="64"/>
      <c r="D124" s="65"/>
      <c r="E124" s="62">
        <v>1100000</v>
      </c>
      <c r="F124" s="88" t="s">
        <v>490</v>
      </c>
      <c r="G124" s="88"/>
    </row>
    <row r="125" spans="1:7" ht="32.25" customHeight="1" outlineLevel="2">
      <c r="A125" s="60"/>
      <c r="B125" s="61"/>
      <c r="C125" s="64"/>
      <c r="D125" s="62">
        <v>70400</v>
      </c>
      <c r="E125" s="65"/>
      <c r="F125" s="88" t="s">
        <v>141</v>
      </c>
      <c r="G125" s="88"/>
    </row>
    <row r="126" spans="1:7" ht="11.25" customHeight="1" outlineLevel="1">
      <c r="A126" s="74"/>
      <c r="B126" s="75"/>
      <c r="C126" s="76" t="s">
        <v>448</v>
      </c>
      <c r="D126" s="77">
        <v>-3118800</v>
      </c>
      <c r="E126" s="78"/>
      <c r="F126" s="79"/>
      <c r="G126" s="80"/>
    </row>
    <row r="127" spans="1:7" ht="21.75" customHeight="1" outlineLevel="2">
      <c r="A127" s="60"/>
      <c r="B127" s="61"/>
      <c r="C127" s="64"/>
      <c r="D127" s="62">
        <v>-3118800</v>
      </c>
      <c r="E127" s="65"/>
      <c r="F127" s="88" t="s">
        <v>447</v>
      </c>
      <c r="G127" s="88"/>
    </row>
    <row r="128" spans="1:7" ht="11.25" customHeight="1" outlineLevel="1">
      <c r="A128" s="74"/>
      <c r="B128" s="75"/>
      <c r="C128" s="76" t="s">
        <v>147</v>
      </c>
      <c r="D128" s="77">
        <v>12072600</v>
      </c>
      <c r="E128" s="78"/>
      <c r="F128" s="79"/>
      <c r="G128" s="80"/>
    </row>
    <row r="129" spans="1:7" ht="21.75" customHeight="1" outlineLevel="2">
      <c r="A129" s="60"/>
      <c r="B129" s="61"/>
      <c r="C129" s="64"/>
      <c r="D129" s="62">
        <v>-18713400</v>
      </c>
      <c r="E129" s="65"/>
      <c r="F129" s="88" t="s">
        <v>447</v>
      </c>
      <c r="G129" s="88"/>
    </row>
    <row r="130" spans="1:7" ht="63.75" customHeight="1" outlineLevel="2">
      <c r="A130" s="60"/>
      <c r="B130" s="61"/>
      <c r="C130" s="64"/>
      <c r="D130" s="62">
        <v>30786000</v>
      </c>
      <c r="E130" s="65"/>
      <c r="F130" s="88" t="s">
        <v>264</v>
      </c>
      <c r="G130" s="88"/>
    </row>
    <row r="131" spans="1:7" ht="11.25" customHeight="1" outlineLevel="1">
      <c r="A131" s="74"/>
      <c r="B131" s="75"/>
      <c r="C131" s="76" t="s">
        <v>149</v>
      </c>
      <c r="D131" s="77">
        <v>2914400</v>
      </c>
      <c r="E131" s="78"/>
      <c r="F131" s="79"/>
      <c r="G131" s="80"/>
    </row>
    <row r="132" spans="1:7" ht="63.75" customHeight="1" outlineLevel="2">
      <c r="A132" s="60"/>
      <c r="B132" s="61"/>
      <c r="C132" s="64"/>
      <c r="D132" s="62">
        <v>2914400</v>
      </c>
      <c r="E132" s="65"/>
      <c r="F132" s="88" t="s">
        <v>148</v>
      </c>
      <c r="G132" s="88"/>
    </row>
    <row r="133" spans="1:7" ht="11.25" customHeight="1" outlineLevel="1">
      <c r="A133" s="74"/>
      <c r="B133" s="75"/>
      <c r="C133" s="76" t="s">
        <v>39</v>
      </c>
      <c r="D133" s="77">
        <v>-333488016</v>
      </c>
      <c r="E133" s="77">
        <v>330094600</v>
      </c>
      <c r="F133" s="79"/>
      <c r="G133" s="80"/>
    </row>
    <row r="134" spans="1:7" ht="21.75" customHeight="1" outlineLevel="2">
      <c r="A134" s="60"/>
      <c r="B134" s="61"/>
      <c r="C134" s="64"/>
      <c r="D134" s="62">
        <v>-319762400</v>
      </c>
      <c r="E134" s="62">
        <v>340094600</v>
      </c>
      <c r="F134" s="88" t="s">
        <v>447</v>
      </c>
      <c r="G134" s="88"/>
    </row>
    <row r="135" spans="1:7" ht="32.25" customHeight="1" outlineLevel="2">
      <c r="A135" s="60"/>
      <c r="B135" s="61"/>
      <c r="C135" s="64"/>
      <c r="D135" s="65"/>
      <c r="E135" s="65"/>
      <c r="F135" s="88" t="s">
        <v>262</v>
      </c>
      <c r="G135" s="88"/>
    </row>
    <row r="136" spans="1:7" ht="32.25" customHeight="1" outlineLevel="2">
      <c r="A136" s="60"/>
      <c r="B136" s="61"/>
      <c r="C136" s="64"/>
      <c r="D136" s="62">
        <v>-13725616</v>
      </c>
      <c r="E136" s="65"/>
      <c r="F136" s="88" t="s">
        <v>141</v>
      </c>
      <c r="G136" s="88"/>
    </row>
    <row r="137" spans="1:7" ht="42.75" customHeight="1" outlineLevel="2">
      <c r="A137" s="60"/>
      <c r="B137" s="61"/>
      <c r="C137" s="64"/>
      <c r="D137" s="65"/>
      <c r="E137" s="62">
        <v>-10000000</v>
      </c>
      <c r="F137" s="88" t="s">
        <v>263</v>
      </c>
      <c r="G137" s="88"/>
    </row>
    <row r="138" spans="1:7" ht="11.25" customHeight="1" outlineLevel="1">
      <c r="A138" s="74"/>
      <c r="B138" s="75"/>
      <c r="C138" s="76" t="s">
        <v>40</v>
      </c>
      <c r="D138" s="78"/>
      <c r="E138" s="77">
        <v>29385824</v>
      </c>
      <c r="F138" s="79"/>
      <c r="G138" s="80"/>
    </row>
    <row r="139" spans="1:7" ht="42.75" customHeight="1" outlineLevel="2">
      <c r="A139" s="60"/>
      <c r="B139" s="61"/>
      <c r="C139" s="64"/>
      <c r="D139" s="65"/>
      <c r="E139" s="62">
        <v>9937432</v>
      </c>
      <c r="F139" s="88" t="s">
        <v>265</v>
      </c>
      <c r="G139" s="88"/>
    </row>
    <row r="140" spans="1:7" ht="42.75" customHeight="1" outlineLevel="2">
      <c r="A140" s="60"/>
      <c r="B140" s="61"/>
      <c r="C140" s="64"/>
      <c r="D140" s="65"/>
      <c r="E140" s="62">
        <v>1996000</v>
      </c>
      <c r="F140" s="88" t="s">
        <v>266</v>
      </c>
      <c r="G140" s="88"/>
    </row>
    <row r="141" spans="1:7" ht="42.75" customHeight="1" outlineLevel="2">
      <c r="A141" s="60"/>
      <c r="B141" s="61"/>
      <c r="C141" s="64"/>
      <c r="D141" s="65"/>
      <c r="E141" s="62">
        <v>17452392</v>
      </c>
      <c r="F141" s="88" t="s">
        <v>267</v>
      </c>
      <c r="G141" s="88"/>
    </row>
    <row r="142" spans="1:7" ht="32.25" customHeight="1">
      <c r="A142" s="96" t="s">
        <v>150</v>
      </c>
      <c r="B142" s="96"/>
      <c r="C142" s="96"/>
      <c r="D142" s="70">
        <v>-41191608</v>
      </c>
      <c r="E142" s="70">
        <v>20145323</v>
      </c>
      <c r="F142" s="72"/>
      <c r="G142" s="73"/>
    </row>
    <row r="143" spans="1:7" ht="11.25" customHeight="1" outlineLevel="1">
      <c r="A143" s="74"/>
      <c r="B143" s="75"/>
      <c r="C143" s="76" t="s">
        <v>151</v>
      </c>
      <c r="D143" s="77">
        <v>1094100</v>
      </c>
      <c r="E143" s="78"/>
      <c r="F143" s="79"/>
      <c r="G143" s="80"/>
    </row>
    <row r="144" spans="1:7" ht="21.75" customHeight="1" outlineLevel="2">
      <c r="A144" s="60"/>
      <c r="B144" s="61"/>
      <c r="C144" s="64"/>
      <c r="D144" s="62">
        <v>1094100</v>
      </c>
      <c r="E144" s="65"/>
      <c r="F144" s="88" t="s">
        <v>268</v>
      </c>
      <c r="G144" s="88"/>
    </row>
    <row r="145" spans="1:7" ht="11.25" customHeight="1" outlineLevel="1">
      <c r="A145" s="74"/>
      <c r="B145" s="75"/>
      <c r="C145" s="76" t="s">
        <v>152</v>
      </c>
      <c r="D145" s="77">
        <v>7265200</v>
      </c>
      <c r="E145" s="78"/>
      <c r="F145" s="79"/>
      <c r="G145" s="80"/>
    </row>
    <row r="146" spans="1:7" ht="21.75" customHeight="1" outlineLevel="2">
      <c r="A146" s="60"/>
      <c r="B146" s="61"/>
      <c r="C146" s="64"/>
      <c r="D146" s="62">
        <v>7265200</v>
      </c>
      <c r="E146" s="65"/>
      <c r="F146" s="88" t="s">
        <v>268</v>
      </c>
      <c r="G146" s="88"/>
    </row>
    <row r="147" spans="1:7" ht="11.25" customHeight="1" outlineLevel="1">
      <c r="A147" s="74"/>
      <c r="B147" s="75"/>
      <c r="C147" s="76" t="s">
        <v>153</v>
      </c>
      <c r="D147" s="77">
        <v>2868700</v>
      </c>
      <c r="E147" s="77">
        <v>13998700</v>
      </c>
      <c r="F147" s="79"/>
      <c r="G147" s="80"/>
    </row>
    <row r="148" spans="1:7" ht="21.75" customHeight="1" outlineLevel="2">
      <c r="A148" s="60"/>
      <c r="B148" s="61"/>
      <c r="C148" s="64"/>
      <c r="D148" s="62">
        <v>2568700</v>
      </c>
      <c r="E148" s="65"/>
      <c r="F148" s="88" t="s">
        <v>268</v>
      </c>
      <c r="G148" s="88"/>
    </row>
    <row r="149" spans="1:7" ht="21.75" customHeight="1" outlineLevel="2">
      <c r="A149" s="60"/>
      <c r="B149" s="61"/>
      <c r="C149" s="64"/>
      <c r="D149" s="62">
        <v>300000</v>
      </c>
      <c r="E149" s="62">
        <v>13998700</v>
      </c>
      <c r="F149" s="88" t="s">
        <v>269</v>
      </c>
      <c r="G149" s="88"/>
    </row>
    <row r="150" spans="1:7" ht="11.25" customHeight="1" outlineLevel="1">
      <c r="A150" s="74"/>
      <c r="B150" s="75"/>
      <c r="C150" s="76" t="s">
        <v>154</v>
      </c>
      <c r="D150" s="77">
        <v>1188300</v>
      </c>
      <c r="E150" s="78"/>
      <c r="F150" s="79"/>
      <c r="G150" s="80"/>
    </row>
    <row r="151" spans="1:7" ht="21.75" customHeight="1" outlineLevel="2">
      <c r="A151" s="60"/>
      <c r="B151" s="61"/>
      <c r="C151" s="64"/>
      <c r="D151" s="62">
        <v>1188300</v>
      </c>
      <c r="E151" s="65"/>
      <c r="F151" s="88" t="s">
        <v>270</v>
      </c>
      <c r="G151" s="88"/>
    </row>
    <row r="152" spans="1:7" ht="11.25" customHeight="1" outlineLevel="1">
      <c r="A152" s="74"/>
      <c r="B152" s="75"/>
      <c r="C152" s="76" t="s">
        <v>155</v>
      </c>
      <c r="D152" s="77">
        <v>182570</v>
      </c>
      <c r="E152" s="77">
        <v>6146623</v>
      </c>
      <c r="F152" s="79"/>
      <c r="G152" s="80"/>
    </row>
    <row r="153" spans="1:7" ht="42.75" customHeight="1" outlineLevel="2">
      <c r="A153" s="60"/>
      <c r="B153" s="61"/>
      <c r="C153" s="64"/>
      <c r="D153" s="62">
        <v>182570</v>
      </c>
      <c r="E153" s="62">
        <v>6146623</v>
      </c>
      <c r="F153" s="88" t="s">
        <v>156</v>
      </c>
      <c r="G153" s="88"/>
    </row>
    <row r="154" spans="1:7" ht="11.25" customHeight="1" outlineLevel="1">
      <c r="A154" s="74"/>
      <c r="B154" s="75"/>
      <c r="C154" s="76" t="s">
        <v>271</v>
      </c>
      <c r="D154" s="77">
        <v>28420000</v>
      </c>
      <c r="E154" s="78"/>
      <c r="F154" s="79"/>
      <c r="G154" s="80"/>
    </row>
    <row r="155" spans="1:7" ht="21.75" customHeight="1" outlineLevel="2">
      <c r="A155" s="60"/>
      <c r="B155" s="61"/>
      <c r="C155" s="64"/>
      <c r="D155" s="62">
        <v>28420000</v>
      </c>
      <c r="E155" s="65"/>
      <c r="F155" s="88" t="s">
        <v>272</v>
      </c>
      <c r="G155" s="88"/>
    </row>
    <row r="156" spans="1:7" ht="11.25" customHeight="1" outlineLevel="1">
      <c r="A156" s="74"/>
      <c r="B156" s="75"/>
      <c r="C156" s="76" t="s">
        <v>157</v>
      </c>
      <c r="D156" s="77">
        <v>2163800</v>
      </c>
      <c r="E156" s="78"/>
      <c r="F156" s="79"/>
      <c r="G156" s="80"/>
    </row>
    <row r="157" spans="1:7" ht="11.25" customHeight="1" outlineLevel="2">
      <c r="A157" s="60"/>
      <c r="B157" s="61"/>
      <c r="C157" s="64"/>
      <c r="D157" s="62">
        <v>134500</v>
      </c>
      <c r="E157" s="65"/>
      <c r="F157" s="88" t="s">
        <v>273</v>
      </c>
      <c r="G157" s="88"/>
    </row>
    <row r="158" spans="1:7" ht="21.75" customHeight="1" outlineLevel="2">
      <c r="A158" s="60"/>
      <c r="B158" s="61"/>
      <c r="C158" s="64"/>
      <c r="D158" s="62">
        <v>2029300</v>
      </c>
      <c r="E158" s="65"/>
      <c r="F158" s="88" t="s">
        <v>274</v>
      </c>
      <c r="G158" s="88"/>
    </row>
    <row r="159" spans="1:7" ht="11.25" customHeight="1" outlineLevel="1">
      <c r="A159" s="74"/>
      <c r="B159" s="75"/>
      <c r="C159" s="76" t="s">
        <v>275</v>
      </c>
      <c r="D159" s="77">
        <v>-84374278</v>
      </c>
      <c r="E159" s="78"/>
      <c r="F159" s="79"/>
      <c r="G159" s="80"/>
    </row>
    <row r="160" spans="1:7" ht="21.75" customHeight="1" outlineLevel="2">
      <c r="A160" s="60"/>
      <c r="B160" s="61"/>
      <c r="C160" s="64"/>
      <c r="D160" s="62">
        <v>-55954278</v>
      </c>
      <c r="E160" s="65"/>
      <c r="F160" s="88" t="s">
        <v>276</v>
      </c>
      <c r="G160" s="88"/>
    </row>
    <row r="161" spans="1:7" ht="21.75" customHeight="1" outlineLevel="2">
      <c r="A161" s="60"/>
      <c r="B161" s="61"/>
      <c r="C161" s="64"/>
      <c r="D161" s="62">
        <v>-28420000</v>
      </c>
      <c r="E161" s="65"/>
      <c r="F161" s="88" t="s">
        <v>277</v>
      </c>
      <c r="G161" s="88"/>
    </row>
    <row r="162" spans="1:7" ht="32.25" customHeight="1">
      <c r="A162" s="96" t="s">
        <v>158</v>
      </c>
      <c r="B162" s="96"/>
      <c r="C162" s="96"/>
      <c r="D162" s="70">
        <v>500000</v>
      </c>
      <c r="E162" s="71"/>
      <c r="F162" s="72"/>
      <c r="G162" s="73"/>
    </row>
    <row r="163" spans="1:7" ht="11.25" customHeight="1" outlineLevel="1">
      <c r="A163" s="74"/>
      <c r="B163" s="75"/>
      <c r="C163" s="76" t="s">
        <v>159</v>
      </c>
      <c r="D163" s="77">
        <v>500000</v>
      </c>
      <c r="E163" s="78"/>
      <c r="F163" s="79"/>
      <c r="G163" s="80"/>
    </row>
    <row r="164" spans="1:7" ht="21.75" customHeight="1" outlineLevel="2">
      <c r="A164" s="60"/>
      <c r="B164" s="61"/>
      <c r="C164" s="64"/>
      <c r="D164" s="62">
        <v>500000</v>
      </c>
      <c r="E164" s="65"/>
      <c r="F164" s="88" t="s">
        <v>278</v>
      </c>
      <c r="G164" s="88"/>
    </row>
    <row r="165" spans="1:7" ht="32.25" customHeight="1">
      <c r="A165" s="96" t="s">
        <v>41</v>
      </c>
      <c r="B165" s="96"/>
      <c r="C165" s="96"/>
      <c r="D165" s="70">
        <v>7202500</v>
      </c>
      <c r="E165" s="70">
        <v>17197326</v>
      </c>
      <c r="F165" s="72"/>
      <c r="G165" s="73"/>
    </row>
    <row r="166" spans="1:7" ht="11.25" customHeight="1" outlineLevel="1">
      <c r="A166" s="74"/>
      <c r="B166" s="75"/>
      <c r="C166" s="76" t="s">
        <v>279</v>
      </c>
      <c r="D166" s="77">
        <v>467500</v>
      </c>
      <c r="E166" s="78"/>
      <c r="F166" s="79"/>
      <c r="G166" s="80"/>
    </row>
    <row r="167" spans="1:7" ht="11.25" customHeight="1" outlineLevel="2">
      <c r="A167" s="60"/>
      <c r="B167" s="61"/>
      <c r="C167" s="64"/>
      <c r="D167" s="62">
        <v>467500</v>
      </c>
      <c r="E167" s="65"/>
      <c r="F167" s="88" t="s">
        <v>280</v>
      </c>
      <c r="G167" s="88"/>
    </row>
    <row r="168" spans="1:7" ht="11.25" customHeight="1" outlineLevel="1">
      <c r="A168" s="74"/>
      <c r="B168" s="75"/>
      <c r="C168" s="76" t="s">
        <v>281</v>
      </c>
      <c r="D168" s="77">
        <v>4235000</v>
      </c>
      <c r="E168" s="78"/>
      <c r="F168" s="79"/>
      <c r="G168" s="80"/>
    </row>
    <row r="169" spans="1:7" ht="21.75" customHeight="1" outlineLevel="2">
      <c r="A169" s="60"/>
      <c r="B169" s="61"/>
      <c r="C169" s="64"/>
      <c r="D169" s="62">
        <v>4235000</v>
      </c>
      <c r="E169" s="65"/>
      <c r="F169" s="88" t="s">
        <v>282</v>
      </c>
      <c r="G169" s="88"/>
    </row>
    <row r="170" spans="1:7" ht="11.25" customHeight="1" outlineLevel="1">
      <c r="A170" s="74"/>
      <c r="B170" s="75"/>
      <c r="C170" s="76" t="s">
        <v>160</v>
      </c>
      <c r="D170" s="78"/>
      <c r="E170" s="77">
        <v>193326</v>
      </c>
      <c r="F170" s="79"/>
      <c r="G170" s="80"/>
    </row>
    <row r="171" spans="1:7" ht="42.75" customHeight="1" outlineLevel="2">
      <c r="A171" s="60"/>
      <c r="B171" s="61"/>
      <c r="C171" s="64"/>
      <c r="D171" s="65"/>
      <c r="E171" s="62">
        <v>193326</v>
      </c>
      <c r="F171" s="88" t="s">
        <v>161</v>
      </c>
      <c r="G171" s="88"/>
    </row>
    <row r="172" spans="1:7" ht="11.25" customHeight="1" outlineLevel="1">
      <c r="A172" s="74"/>
      <c r="B172" s="75"/>
      <c r="C172" s="76" t="s">
        <v>283</v>
      </c>
      <c r="D172" s="77">
        <v>2500000</v>
      </c>
      <c r="E172" s="78"/>
      <c r="F172" s="79"/>
      <c r="G172" s="80"/>
    </row>
    <row r="173" spans="1:7" ht="11.25" customHeight="1" outlineLevel="2">
      <c r="A173" s="60"/>
      <c r="B173" s="61"/>
      <c r="C173" s="64"/>
      <c r="D173" s="62">
        <v>2500000</v>
      </c>
      <c r="E173" s="65"/>
      <c r="F173" s="88" t="s">
        <v>284</v>
      </c>
      <c r="G173" s="88"/>
    </row>
    <row r="174" spans="1:7" ht="11.25" customHeight="1" outlineLevel="1">
      <c r="A174" s="74"/>
      <c r="B174" s="75"/>
      <c r="C174" s="76" t="s">
        <v>285</v>
      </c>
      <c r="D174" s="78"/>
      <c r="E174" s="78"/>
      <c r="F174" s="79"/>
      <c r="G174" s="80"/>
    </row>
    <row r="175" spans="1:7" ht="42.75" customHeight="1" outlineLevel="2">
      <c r="A175" s="60"/>
      <c r="B175" s="61"/>
      <c r="C175" s="64"/>
      <c r="D175" s="65"/>
      <c r="E175" s="62">
        <v>1992100</v>
      </c>
      <c r="F175" s="88" t="s">
        <v>286</v>
      </c>
      <c r="G175" s="88"/>
    </row>
    <row r="176" spans="1:7" ht="32.25" customHeight="1" outlineLevel="2">
      <c r="A176" s="60"/>
      <c r="B176" s="61"/>
      <c r="C176" s="64"/>
      <c r="D176" s="65"/>
      <c r="E176" s="62">
        <v>-1992100</v>
      </c>
      <c r="F176" s="88" t="s">
        <v>287</v>
      </c>
      <c r="G176" s="88"/>
    </row>
    <row r="177" spans="1:7" ht="11.25" customHeight="1" outlineLevel="1">
      <c r="A177" s="74"/>
      <c r="B177" s="75"/>
      <c r="C177" s="76" t="s">
        <v>42</v>
      </c>
      <c r="D177" s="78"/>
      <c r="E177" s="77">
        <v>17004000</v>
      </c>
      <c r="F177" s="79"/>
      <c r="G177" s="80"/>
    </row>
    <row r="178" spans="1:7" ht="21.75" customHeight="1" outlineLevel="2">
      <c r="A178" s="60"/>
      <c r="B178" s="61"/>
      <c r="C178" s="64"/>
      <c r="D178" s="65"/>
      <c r="E178" s="62">
        <v>8004000</v>
      </c>
      <c r="F178" s="88" t="s">
        <v>43</v>
      </c>
      <c r="G178" s="88"/>
    </row>
    <row r="179" spans="1:7" ht="21.75" customHeight="1" outlineLevel="2">
      <c r="A179" s="60"/>
      <c r="B179" s="61"/>
      <c r="C179" s="64"/>
      <c r="D179" s="65"/>
      <c r="E179" s="62">
        <v>9000000</v>
      </c>
      <c r="F179" s="88" t="s">
        <v>162</v>
      </c>
      <c r="G179" s="88"/>
    </row>
    <row r="180" spans="1:7" ht="53.25" customHeight="1">
      <c r="A180" s="96" t="s">
        <v>163</v>
      </c>
      <c r="B180" s="96"/>
      <c r="C180" s="96"/>
      <c r="D180" s="70">
        <v>-574000</v>
      </c>
      <c r="E180" s="70">
        <v>150000000</v>
      </c>
      <c r="F180" s="72"/>
      <c r="G180" s="73"/>
    </row>
    <row r="181" spans="1:7" ht="11.25" customHeight="1" outlineLevel="1">
      <c r="A181" s="74"/>
      <c r="B181" s="75"/>
      <c r="C181" s="76" t="s">
        <v>491</v>
      </c>
      <c r="D181" s="77">
        <v>-574000</v>
      </c>
      <c r="E181" s="78"/>
      <c r="F181" s="79"/>
      <c r="G181" s="80"/>
    </row>
    <row r="182" spans="1:7" ht="11.25" customHeight="1" outlineLevel="2">
      <c r="A182" s="60"/>
      <c r="B182" s="61"/>
      <c r="C182" s="64"/>
      <c r="D182" s="62">
        <v>-574000</v>
      </c>
      <c r="E182" s="65"/>
      <c r="F182" s="88" t="s">
        <v>492</v>
      </c>
      <c r="G182" s="88"/>
    </row>
    <row r="183" spans="1:7" ht="11.25" customHeight="1" outlineLevel="1">
      <c r="A183" s="74"/>
      <c r="B183" s="75"/>
      <c r="C183" s="76" t="s">
        <v>288</v>
      </c>
      <c r="D183" s="78"/>
      <c r="E183" s="77">
        <v>22100000</v>
      </c>
      <c r="F183" s="79"/>
      <c r="G183" s="80"/>
    </row>
    <row r="184" spans="1:7" ht="32.25" customHeight="1" outlineLevel="2">
      <c r="A184" s="60"/>
      <c r="B184" s="61"/>
      <c r="C184" s="64"/>
      <c r="D184" s="65"/>
      <c r="E184" s="62">
        <v>-438100</v>
      </c>
      <c r="F184" s="88" t="s">
        <v>289</v>
      </c>
      <c r="G184" s="88"/>
    </row>
    <row r="185" spans="1:7" ht="32.25" customHeight="1" outlineLevel="2">
      <c r="A185" s="60"/>
      <c r="B185" s="61"/>
      <c r="C185" s="64"/>
      <c r="D185" s="65"/>
      <c r="E185" s="62">
        <v>438100</v>
      </c>
      <c r="F185" s="88" t="s">
        <v>290</v>
      </c>
      <c r="G185" s="88"/>
    </row>
    <row r="186" spans="1:7" ht="21.75" customHeight="1" outlineLevel="2">
      <c r="A186" s="60"/>
      <c r="B186" s="61"/>
      <c r="C186" s="64"/>
      <c r="D186" s="65"/>
      <c r="E186" s="62">
        <v>12100000</v>
      </c>
      <c r="F186" s="88" t="s">
        <v>291</v>
      </c>
      <c r="G186" s="88"/>
    </row>
    <row r="187" spans="1:7" ht="42.75" customHeight="1" outlineLevel="2">
      <c r="A187" s="60"/>
      <c r="B187" s="61"/>
      <c r="C187" s="64"/>
      <c r="D187" s="65"/>
      <c r="E187" s="62">
        <v>10000000</v>
      </c>
      <c r="F187" s="88" t="s">
        <v>493</v>
      </c>
      <c r="G187" s="88"/>
    </row>
    <row r="188" spans="1:7" ht="11.25" customHeight="1" outlineLevel="1">
      <c r="A188" s="74"/>
      <c r="B188" s="75"/>
      <c r="C188" s="76" t="s">
        <v>292</v>
      </c>
      <c r="D188" s="78"/>
      <c r="E188" s="77">
        <v>4080400</v>
      </c>
      <c r="F188" s="79"/>
      <c r="G188" s="80"/>
    </row>
    <row r="189" spans="1:7" ht="32.25" customHeight="1" outlineLevel="2">
      <c r="A189" s="60"/>
      <c r="B189" s="61"/>
      <c r="C189" s="64"/>
      <c r="D189" s="65"/>
      <c r="E189" s="62">
        <v>3700400</v>
      </c>
      <c r="F189" s="88" t="s">
        <v>293</v>
      </c>
      <c r="G189" s="88"/>
    </row>
    <row r="190" spans="1:7" ht="21.75" customHeight="1" outlineLevel="2">
      <c r="A190" s="60"/>
      <c r="B190" s="61"/>
      <c r="C190" s="64"/>
      <c r="D190" s="65"/>
      <c r="E190" s="62">
        <v>380000</v>
      </c>
      <c r="F190" s="88" t="s">
        <v>294</v>
      </c>
      <c r="G190" s="88"/>
    </row>
    <row r="191" spans="1:7" ht="11.25" customHeight="1" outlineLevel="1">
      <c r="A191" s="74"/>
      <c r="B191" s="75"/>
      <c r="C191" s="76" t="s">
        <v>295</v>
      </c>
      <c r="D191" s="78"/>
      <c r="E191" s="77">
        <v>-16180400</v>
      </c>
      <c r="F191" s="79"/>
      <c r="G191" s="80"/>
    </row>
    <row r="192" spans="1:7" ht="42.75" customHeight="1" outlineLevel="2">
      <c r="A192" s="60"/>
      <c r="B192" s="61"/>
      <c r="C192" s="64"/>
      <c r="D192" s="65"/>
      <c r="E192" s="62">
        <v>-16180400</v>
      </c>
      <c r="F192" s="88" t="s">
        <v>296</v>
      </c>
      <c r="G192" s="88"/>
    </row>
    <row r="193" spans="1:7" ht="11.25" customHeight="1" outlineLevel="1">
      <c r="A193" s="74"/>
      <c r="B193" s="75"/>
      <c r="C193" s="76" t="s">
        <v>164</v>
      </c>
      <c r="D193" s="78"/>
      <c r="E193" s="77">
        <v>140000000</v>
      </c>
      <c r="F193" s="79"/>
      <c r="G193" s="80"/>
    </row>
    <row r="194" spans="1:7" ht="11.25" customHeight="1" outlineLevel="2">
      <c r="A194" s="60"/>
      <c r="B194" s="61"/>
      <c r="C194" s="64"/>
      <c r="D194" s="65"/>
      <c r="E194" s="62">
        <v>140000000</v>
      </c>
      <c r="F194" s="88" t="s">
        <v>165</v>
      </c>
      <c r="G194" s="88"/>
    </row>
    <row r="195" spans="1:7" ht="32.25" customHeight="1">
      <c r="A195" s="96" t="s">
        <v>449</v>
      </c>
      <c r="B195" s="96"/>
      <c r="C195" s="96"/>
      <c r="D195" s="70">
        <v>5000000</v>
      </c>
      <c r="E195" s="71"/>
      <c r="F195" s="72"/>
      <c r="G195" s="73"/>
    </row>
    <row r="196" spans="1:7" ht="11.25" customHeight="1" outlineLevel="1">
      <c r="A196" s="74"/>
      <c r="B196" s="75"/>
      <c r="C196" s="76" t="s">
        <v>450</v>
      </c>
      <c r="D196" s="77">
        <v>5000000</v>
      </c>
      <c r="E196" s="78"/>
      <c r="F196" s="79"/>
      <c r="G196" s="80"/>
    </row>
    <row r="197" spans="1:7" ht="21.75" customHeight="1" outlineLevel="2">
      <c r="A197" s="60"/>
      <c r="B197" s="61"/>
      <c r="C197" s="64"/>
      <c r="D197" s="62">
        <v>5000000</v>
      </c>
      <c r="E197" s="65"/>
      <c r="F197" s="88" t="s">
        <v>451</v>
      </c>
      <c r="G197" s="88"/>
    </row>
    <row r="198" spans="1:7" ht="32.25" customHeight="1">
      <c r="A198" s="96" t="s">
        <v>297</v>
      </c>
      <c r="B198" s="96"/>
      <c r="C198" s="96"/>
      <c r="D198" s="71"/>
      <c r="E198" s="70">
        <v>480000</v>
      </c>
      <c r="F198" s="72"/>
      <c r="G198" s="73"/>
    </row>
    <row r="199" spans="1:7" ht="11.25" customHeight="1" outlineLevel="1">
      <c r="A199" s="74"/>
      <c r="B199" s="75"/>
      <c r="C199" s="76" t="s">
        <v>298</v>
      </c>
      <c r="D199" s="78"/>
      <c r="E199" s="77">
        <v>480000</v>
      </c>
      <c r="F199" s="79"/>
      <c r="G199" s="80"/>
    </row>
    <row r="200" spans="1:7" ht="11.25" customHeight="1" outlineLevel="2">
      <c r="A200" s="60"/>
      <c r="B200" s="61"/>
      <c r="C200" s="64"/>
      <c r="D200" s="65"/>
      <c r="E200" s="62">
        <v>480000</v>
      </c>
      <c r="F200" s="88" t="s">
        <v>299</v>
      </c>
      <c r="G200" s="88"/>
    </row>
    <row r="201" spans="1:7" ht="42.75" customHeight="1">
      <c r="A201" s="96" t="s">
        <v>44</v>
      </c>
      <c r="B201" s="96"/>
      <c r="C201" s="96"/>
      <c r="D201" s="70">
        <v>1007714000</v>
      </c>
      <c r="E201" s="70">
        <v>348424896</v>
      </c>
      <c r="F201" s="72"/>
      <c r="G201" s="73"/>
    </row>
    <row r="202" spans="1:7" ht="11.25" customHeight="1" outlineLevel="1">
      <c r="A202" s="74"/>
      <c r="B202" s="75"/>
      <c r="C202" s="76" t="s">
        <v>300</v>
      </c>
      <c r="D202" s="77">
        <v>7714000</v>
      </c>
      <c r="E202" s="77">
        <v>6939000</v>
      </c>
      <c r="F202" s="79"/>
      <c r="G202" s="80"/>
    </row>
    <row r="203" spans="1:7" ht="11.25" customHeight="1" outlineLevel="2">
      <c r="A203" s="60"/>
      <c r="B203" s="61"/>
      <c r="C203" s="64"/>
      <c r="D203" s="62">
        <v>7714000</v>
      </c>
      <c r="E203" s="62">
        <v>6939000</v>
      </c>
      <c r="F203" s="88" t="s">
        <v>301</v>
      </c>
      <c r="G203" s="88"/>
    </row>
    <row r="204" spans="1:7" ht="11.25" customHeight="1" outlineLevel="1">
      <c r="A204" s="74"/>
      <c r="B204" s="75"/>
      <c r="C204" s="76" t="s">
        <v>302</v>
      </c>
      <c r="D204" s="78"/>
      <c r="E204" s="77">
        <v>23000000</v>
      </c>
      <c r="F204" s="79"/>
      <c r="G204" s="80"/>
    </row>
    <row r="205" spans="1:7" ht="42.75" customHeight="1" outlineLevel="2">
      <c r="A205" s="60"/>
      <c r="B205" s="61"/>
      <c r="C205" s="64"/>
      <c r="D205" s="65"/>
      <c r="E205" s="62">
        <v>3000000</v>
      </c>
      <c r="F205" s="88" t="s">
        <v>303</v>
      </c>
      <c r="G205" s="88"/>
    </row>
    <row r="206" spans="1:7" ht="21.75" customHeight="1" outlineLevel="2">
      <c r="A206" s="60"/>
      <c r="B206" s="61"/>
      <c r="C206" s="64"/>
      <c r="D206" s="65"/>
      <c r="E206" s="62">
        <v>20000000</v>
      </c>
      <c r="F206" s="88" t="s">
        <v>304</v>
      </c>
      <c r="G206" s="88"/>
    </row>
    <row r="207" spans="1:7" ht="11.25" customHeight="1" outlineLevel="1">
      <c r="A207" s="74"/>
      <c r="B207" s="75"/>
      <c r="C207" s="76" t="s">
        <v>45</v>
      </c>
      <c r="D207" s="78"/>
      <c r="E207" s="77">
        <v>4818096</v>
      </c>
      <c r="F207" s="79"/>
      <c r="G207" s="80"/>
    </row>
    <row r="208" spans="1:7" ht="32.25" customHeight="1" outlineLevel="2">
      <c r="A208" s="60"/>
      <c r="B208" s="61"/>
      <c r="C208" s="64"/>
      <c r="D208" s="65"/>
      <c r="E208" s="62">
        <v>200000</v>
      </c>
      <c r="F208" s="88" t="s">
        <v>46</v>
      </c>
      <c r="G208" s="88"/>
    </row>
    <row r="209" spans="1:7" ht="21.75" customHeight="1" outlineLevel="2">
      <c r="A209" s="60"/>
      <c r="B209" s="61"/>
      <c r="C209" s="64"/>
      <c r="D209" s="65"/>
      <c r="E209" s="62">
        <v>684876</v>
      </c>
      <c r="F209" s="88" t="s">
        <v>305</v>
      </c>
      <c r="G209" s="88"/>
    </row>
    <row r="210" spans="1:7" ht="21.75" customHeight="1" outlineLevel="2">
      <c r="A210" s="60"/>
      <c r="B210" s="61"/>
      <c r="C210" s="64"/>
      <c r="D210" s="65"/>
      <c r="E210" s="62">
        <v>600000</v>
      </c>
      <c r="F210" s="88" t="s">
        <v>306</v>
      </c>
      <c r="G210" s="88"/>
    </row>
    <row r="211" spans="1:7" ht="84.75" customHeight="1" outlineLevel="2">
      <c r="A211" s="60"/>
      <c r="B211" s="61"/>
      <c r="C211" s="64"/>
      <c r="D211" s="65"/>
      <c r="E211" s="62">
        <v>3333220</v>
      </c>
      <c r="F211" s="88" t="s">
        <v>47</v>
      </c>
      <c r="G211" s="88"/>
    </row>
    <row r="212" spans="1:7" ht="11.25" customHeight="1" outlineLevel="1">
      <c r="A212" s="74"/>
      <c r="B212" s="75"/>
      <c r="C212" s="76" t="s">
        <v>166</v>
      </c>
      <c r="D212" s="77">
        <v>145000000</v>
      </c>
      <c r="E212" s="78"/>
      <c r="F212" s="79"/>
      <c r="G212" s="80"/>
    </row>
    <row r="213" spans="1:7" ht="11.25" customHeight="1" outlineLevel="2">
      <c r="A213" s="60"/>
      <c r="B213" s="61"/>
      <c r="C213" s="64"/>
      <c r="D213" s="62">
        <v>145000000</v>
      </c>
      <c r="E213" s="65"/>
      <c r="F213" s="88" t="s">
        <v>167</v>
      </c>
      <c r="G213" s="88"/>
    </row>
    <row r="214" spans="1:7" ht="11.25" customHeight="1" outlineLevel="1">
      <c r="A214" s="74"/>
      <c r="B214" s="75"/>
      <c r="C214" s="76" t="s">
        <v>168</v>
      </c>
      <c r="D214" s="78"/>
      <c r="E214" s="77">
        <v>72465580</v>
      </c>
      <c r="F214" s="79"/>
      <c r="G214" s="80"/>
    </row>
    <row r="215" spans="1:7" ht="42.75" customHeight="1" outlineLevel="2">
      <c r="A215" s="60"/>
      <c r="B215" s="61"/>
      <c r="C215" s="64"/>
      <c r="D215" s="65"/>
      <c r="E215" s="62">
        <v>72465580</v>
      </c>
      <c r="F215" s="88" t="s">
        <v>169</v>
      </c>
      <c r="G215" s="88"/>
    </row>
    <row r="216" spans="1:7" ht="11.25" customHeight="1" outlineLevel="1">
      <c r="A216" s="74"/>
      <c r="B216" s="75"/>
      <c r="C216" s="76" t="s">
        <v>170</v>
      </c>
      <c r="D216" s="77">
        <v>260000000</v>
      </c>
      <c r="E216" s="78"/>
      <c r="F216" s="79"/>
      <c r="G216" s="80"/>
    </row>
    <row r="217" spans="1:7" ht="21.75" customHeight="1" outlineLevel="2">
      <c r="A217" s="60"/>
      <c r="B217" s="61"/>
      <c r="C217" s="64"/>
      <c r="D217" s="62">
        <v>260000000</v>
      </c>
      <c r="E217" s="65"/>
      <c r="F217" s="88" t="s">
        <v>171</v>
      </c>
      <c r="G217" s="88"/>
    </row>
    <row r="218" spans="1:7" ht="11.25" customHeight="1" outlineLevel="1">
      <c r="A218" s="74"/>
      <c r="B218" s="75"/>
      <c r="C218" s="76" t="s">
        <v>172</v>
      </c>
      <c r="D218" s="78"/>
      <c r="E218" s="77">
        <v>-1014418580</v>
      </c>
      <c r="F218" s="79"/>
      <c r="G218" s="80"/>
    </row>
    <row r="219" spans="1:7" ht="32.25" customHeight="1" outlineLevel="2">
      <c r="A219" s="60"/>
      <c r="B219" s="61"/>
      <c r="C219" s="64"/>
      <c r="D219" s="65"/>
      <c r="E219" s="62">
        <v>-543000000</v>
      </c>
      <c r="F219" s="88" t="s">
        <v>173</v>
      </c>
      <c r="G219" s="88"/>
    </row>
    <row r="220" spans="1:7" ht="32.25" customHeight="1" outlineLevel="2">
      <c r="A220" s="60"/>
      <c r="B220" s="61"/>
      <c r="C220" s="64"/>
      <c r="D220" s="65"/>
      <c r="E220" s="62">
        <v>-398953000</v>
      </c>
      <c r="F220" s="88" t="s">
        <v>174</v>
      </c>
      <c r="G220" s="88"/>
    </row>
    <row r="221" spans="1:7" ht="32.25" customHeight="1" outlineLevel="2">
      <c r="A221" s="60"/>
      <c r="B221" s="61"/>
      <c r="C221" s="64"/>
      <c r="D221" s="65"/>
      <c r="E221" s="62">
        <v>-72465580</v>
      </c>
      <c r="F221" s="88" t="s">
        <v>175</v>
      </c>
      <c r="G221" s="88"/>
    </row>
    <row r="222" spans="1:7" ht="11.25" customHeight="1" outlineLevel="1">
      <c r="A222" s="74"/>
      <c r="B222" s="75"/>
      <c r="C222" s="76" t="s">
        <v>176</v>
      </c>
      <c r="D222" s="77">
        <v>595000000</v>
      </c>
      <c r="E222" s="78"/>
      <c r="F222" s="79"/>
      <c r="G222" s="80"/>
    </row>
    <row r="223" spans="1:7" ht="11.25" customHeight="1" outlineLevel="2">
      <c r="A223" s="60"/>
      <c r="B223" s="61"/>
      <c r="C223" s="64"/>
      <c r="D223" s="62">
        <v>595000000</v>
      </c>
      <c r="E223" s="65"/>
      <c r="F223" s="88" t="s">
        <v>177</v>
      </c>
      <c r="G223" s="88"/>
    </row>
    <row r="224" spans="1:7" ht="11.25" customHeight="1" outlineLevel="1">
      <c r="A224" s="74"/>
      <c r="B224" s="75"/>
      <c r="C224" s="76" t="s">
        <v>178</v>
      </c>
      <c r="D224" s="78"/>
      <c r="E224" s="77">
        <v>1000474000</v>
      </c>
      <c r="F224" s="79"/>
      <c r="G224" s="80"/>
    </row>
    <row r="225" spans="1:7" ht="21.75" customHeight="1" outlineLevel="2">
      <c r="A225" s="60"/>
      <c r="B225" s="61"/>
      <c r="C225" s="64"/>
      <c r="D225" s="65"/>
      <c r="E225" s="62">
        <v>-20000000</v>
      </c>
      <c r="F225" s="88" t="s">
        <v>304</v>
      </c>
      <c r="G225" s="88"/>
    </row>
    <row r="226" spans="1:7" ht="21.75" customHeight="1" outlineLevel="2">
      <c r="A226" s="60"/>
      <c r="B226" s="61"/>
      <c r="C226" s="64"/>
      <c r="D226" s="65"/>
      <c r="E226" s="62">
        <v>543000000</v>
      </c>
      <c r="F226" s="88" t="s">
        <v>179</v>
      </c>
      <c r="G226" s="88"/>
    </row>
    <row r="227" spans="1:7" ht="21.75" customHeight="1" outlineLevel="2">
      <c r="A227" s="60"/>
      <c r="B227" s="61"/>
      <c r="C227" s="64"/>
      <c r="D227" s="65"/>
      <c r="E227" s="62">
        <v>528253000</v>
      </c>
      <c r="F227" s="88" t="s">
        <v>180</v>
      </c>
      <c r="G227" s="88"/>
    </row>
    <row r="228" spans="1:7" ht="32.25" customHeight="1" outlineLevel="2">
      <c r="A228" s="60"/>
      <c r="B228" s="61"/>
      <c r="C228" s="64"/>
      <c r="D228" s="65"/>
      <c r="E228" s="62">
        <v>-50779000</v>
      </c>
      <c r="F228" s="88" t="s">
        <v>181</v>
      </c>
      <c r="G228" s="88"/>
    </row>
    <row r="229" spans="1:7" ht="11.25" customHeight="1" outlineLevel="1">
      <c r="A229" s="74"/>
      <c r="B229" s="75"/>
      <c r="C229" s="76" t="s">
        <v>182</v>
      </c>
      <c r="D229" s="78"/>
      <c r="E229" s="77">
        <v>-72021000</v>
      </c>
      <c r="F229" s="79"/>
      <c r="G229" s="80"/>
    </row>
    <row r="230" spans="1:7" ht="21.75" customHeight="1" outlineLevel="2">
      <c r="A230" s="60"/>
      <c r="B230" s="61"/>
      <c r="C230" s="64"/>
      <c r="D230" s="65"/>
      <c r="E230" s="62">
        <v>1600000</v>
      </c>
      <c r="F230" s="88" t="s">
        <v>494</v>
      </c>
      <c r="G230" s="88"/>
    </row>
    <row r="231" spans="1:7" ht="21.75" customHeight="1" outlineLevel="2">
      <c r="A231" s="60"/>
      <c r="B231" s="61"/>
      <c r="C231" s="64"/>
      <c r="D231" s="65"/>
      <c r="E231" s="62">
        <v>-3050000</v>
      </c>
      <c r="F231" s="88" t="s">
        <v>495</v>
      </c>
      <c r="G231" s="88"/>
    </row>
    <row r="232" spans="1:7" ht="32.25" customHeight="1" outlineLevel="2">
      <c r="A232" s="60"/>
      <c r="B232" s="61"/>
      <c r="C232" s="64"/>
      <c r="D232" s="65"/>
      <c r="E232" s="62">
        <v>-4331100</v>
      </c>
      <c r="F232" s="88" t="s">
        <v>496</v>
      </c>
      <c r="G232" s="88"/>
    </row>
    <row r="233" spans="1:7" ht="32.25" customHeight="1" outlineLevel="2">
      <c r="A233" s="60"/>
      <c r="B233" s="61"/>
      <c r="C233" s="64"/>
      <c r="D233" s="65"/>
      <c r="E233" s="62">
        <v>-78521000</v>
      </c>
      <c r="F233" s="88" t="s">
        <v>183</v>
      </c>
      <c r="G233" s="88"/>
    </row>
    <row r="234" spans="1:7" ht="42.75" customHeight="1" outlineLevel="2">
      <c r="A234" s="60"/>
      <c r="B234" s="61"/>
      <c r="C234" s="64"/>
      <c r="D234" s="65"/>
      <c r="E234" s="62">
        <v>1500000</v>
      </c>
      <c r="F234" s="88" t="s">
        <v>497</v>
      </c>
      <c r="G234" s="88"/>
    </row>
    <row r="235" spans="1:7" ht="21.75" customHeight="1" outlineLevel="2">
      <c r="A235" s="60"/>
      <c r="B235" s="61"/>
      <c r="C235" s="64"/>
      <c r="D235" s="65"/>
      <c r="E235" s="62">
        <v>5000000</v>
      </c>
      <c r="F235" s="88" t="s">
        <v>498</v>
      </c>
      <c r="G235" s="88"/>
    </row>
    <row r="236" spans="1:7" ht="11.25" customHeight="1" outlineLevel="2">
      <c r="A236" s="60"/>
      <c r="B236" s="61"/>
      <c r="C236" s="64"/>
      <c r="D236" s="65"/>
      <c r="E236" s="62">
        <v>16155800</v>
      </c>
      <c r="F236" s="88" t="s">
        <v>499</v>
      </c>
      <c r="G236" s="88"/>
    </row>
    <row r="237" spans="1:7" ht="11.25" customHeight="1" outlineLevel="2">
      <c r="A237" s="60"/>
      <c r="B237" s="61"/>
      <c r="C237" s="64"/>
      <c r="D237" s="65"/>
      <c r="E237" s="62">
        <v>-32362500</v>
      </c>
      <c r="F237" s="88" t="s">
        <v>500</v>
      </c>
      <c r="G237" s="88"/>
    </row>
    <row r="238" spans="1:7" ht="32.25" customHeight="1" outlineLevel="2">
      <c r="A238" s="60"/>
      <c r="B238" s="61"/>
      <c r="C238" s="64"/>
      <c r="D238" s="65"/>
      <c r="E238" s="62">
        <v>-511200</v>
      </c>
      <c r="F238" s="88" t="s">
        <v>501</v>
      </c>
      <c r="G238" s="88"/>
    </row>
    <row r="239" spans="1:7" ht="11.25" customHeight="1" outlineLevel="2">
      <c r="A239" s="60"/>
      <c r="B239" s="61"/>
      <c r="C239" s="64"/>
      <c r="D239" s="65"/>
      <c r="E239" s="62">
        <v>26137900</v>
      </c>
      <c r="F239" s="88" t="s">
        <v>502</v>
      </c>
      <c r="G239" s="88"/>
    </row>
    <row r="240" spans="1:7" ht="32.25" customHeight="1" outlineLevel="2">
      <c r="A240" s="60"/>
      <c r="B240" s="61"/>
      <c r="C240" s="64"/>
      <c r="D240" s="65"/>
      <c r="E240" s="62">
        <v>-3638900</v>
      </c>
      <c r="F240" s="88" t="s">
        <v>503</v>
      </c>
      <c r="G240" s="88"/>
    </row>
    <row r="241" spans="1:7" ht="11.25" customHeight="1" outlineLevel="1">
      <c r="A241" s="74"/>
      <c r="B241" s="75"/>
      <c r="C241" s="76" t="s">
        <v>48</v>
      </c>
      <c r="D241" s="78"/>
      <c r="E241" s="77">
        <v>330167800</v>
      </c>
      <c r="F241" s="79"/>
      <c r="G241" s="80"/>
    </row>
    <row r="242" spans="1:7" ht="21.75" customHeight="1" outlineLevel="2">
      <c r="A242" s="60"/>
      <c r="B242" s="61"/>
      <c r="C242" s="64"/>
      <c r="D242" s="65"/>
      <c r="E242" s="62">
        <v>330167800</v>
      </c>
      <c r="F242" s="88" t="s">
        <v>49</v>
      </c>
      <c r="G242" s="88"/>
    </row>
    <row r="243" spans="1:7" ht="11.25" customHeight="1" outlineLevel="1">
      <c r="A243" s="74"/>
      <c r="B243" s="75"/>
      <c r="C243" s="76" t="s">
        <v>307</v>
      </c>
      <c r="D243" s="78"/>
      <c r="E243" s="77">
        <v>-3000000</v>
      </c>
      <c r="F243" s="79"/>
      <c r="G243" s="80"/>
    </row>
    <row r="244" spans="1:7" ht="42.75" customHeight="1" outlineLevel="2">
      <c r="A244" s="60"/>
      <c r="B244" s="61"/>
      <c r="C244" s="64"/>
      <c r="D244" s="65"/>
      <c r="E244" s="62">
        <v>-3000000</v>
      </c>
      <c r="F244" s="88" t="s">
        <v>303</v>
      </c>
      <c r="G244" s="88"/>
    </row>
    <row r="245" spans="1:7" ht="42.75" customHeight="1">
      <c r="A245" s="96" t="s">
        <v>452</v>
      </c>
      <c r="B245" s="96"/>
      <c r="C245" s="96"/>
      <c r="D245" s="71"/>
      <c r="E245" s="70">
        <v>200000000</v>
      </c>
      <c r="F245" s="72"/>
      <c r="G245" s="73"/>
    </row>
    <row r="246" spans="1:7" ht="11.25" customHeight="1" outlineLevel="1">
      <c r="A246" s="74"/>
      <c r="B246" s="75"/>
      <c r="C246" s="76" t="s">
        <v>453</v>
      </c>
      <c r="D246" s="78"/>
      <c r="E246" s="77">
        <v>200000000</v>
      </c>
      <c r="F246" s="79"/>
      <c r="G246" s="80"/>
    </row>
    <row r="247" spans="1:7" ht="11.25" customHeight="1" outlineLevel="2">
      <c r="A247" s="60"/>
      <c r="B247" s="61"/>
      <c r="C247" s="64"/>
      <c r="D247" s="65"/>
      <c r="E247" s="62">
        <v>200000000</v>
      </c>
      <c r="F247" s="88" t="s">
        <v>454</v>
      </c>
      <c r="G247" s="88"/>
    </row>
    <row r="248" spans="1:7" ht="32.25" customHeight="1">
      <c r="A248" s="96" t="s">
        <v>184</v>
      </c>
      <c r="B248" s="96"/>
      <c r="C248" s="96"/>
      <c r="D248" s="70">
        <v>320000</v>
      </c>
      <c r="E248" s="70">
        <v>368000</v>
      </c>
      <c r="F248" s="72"/>
      <c r="G248" s="73"/>
    </row>
    <row r="249" spans="1:7" ht="11.25" customHeight="1" outlineLevel="1">
      <c r="A249" s="74"/>
      <c r="B249" s="75"/>
      <c r="C249" s="76" t="s">
        <v>455</v>
      </c>
      <c r="D249" s="77">
        <v>320000</v>
      </c>
      <c r="E249" s="77">
        <v>368000</v>
      </c>
      <c r="F249" s="79"/>
      <c r="G249" s="80"/>
    </row>
    <row r="250" spans="1:7" ht="11.25" customHeight="1" outlineLevel="2">
      <c r="A250" s="60"/>
      <c r="B250" s="61"/>
      <c r="C250" s="64"/>
      <c r="D250" s="62">
        <v>320000</v>
      </c>
      <c r="E250" s="62">
        <v>368000</v>
      </c>
      <c r="F250" s="88" t="s">
        <v>456</v>
      </c>
      <c r="G250" s="88"/>
    </row>
    <row r="251" spans="1:7" ht="11.25" customHeight="1" outlineLevel="1">
      <c r="A251" s="74"/>
      <c r="B251" s="75"/>
      <c r="C251" s="76" t="s">
        <v>185</v>
      </c>
      <c r="D251" s="78"/>
      <c r="E251" s="78"/>
      <c r="F251" s="79"/>
      <c r="G251" s="80"/>
    </row>
    <row r="252" spans="1:7" ht="32.25" customHeight="1" outlineLevel="2">
      <c r="A252" s="60"/>
      <c r="B252" s="61"/>
      <c r="C252" s="64"/>
      <c r="D252" s="65"/>
      <c r="E252" s="65"/>
      <c r="F252" s="88" t="s">
        <v>308</v>
      </c>
      <c r="G252" s="88"/>
    </row>
    <row r="253" spans="1:7" ht="32.25" customHeight="1">
      <c r="A253" s="96" t="s">
        <v>186</v>
      </c>
      <c r="B253" s="96"/>
      <c r="C253" s="96"/>
      <c r="D253" s="70">
        <v>-3251100</v>
      </c>
      <c r="E253" s="71"/>
      <c r="F253" s="72"/>
      <c r="G253" s="73"/>
    </row>
    <row r="254" spans="1:7" ht="11.25" customHeight="1" outlineLevel="1">
      <c r="A254" s="74"/>
      <c r="B254" s="75"/>
      <c r="C254" s="76" t="s">
        <v>504</v>
      </c>
      <c r="D254" s="77">
        <v>-3251100</v>
      </c>
      <c r="E254" s="78"/>
      <c r="F254" s="79"/>
      <c r="G254" s="80"/>
    </row>
    <row r="255" spans="1:7" ht="21.75" customHeight="1" outlineLevel="2">
      <c r="A255" s="60"/>
      <c r="B255" s="61"/>
      <c r="C255" s="64"/>
      <c r="D255" s="62">
        <v>-3251100</v>
      </c>
      <c r="E255" s="65"/>
      <c r="F255" s="88" t="s">
        <v>505</v>
      </c>
      <c r="G255" s="88"/>
    </row>
    <row r="256" spans="1:7" ht="32.25" customHeight="1">
      <c r="A256" s="96" t="s">
        <v>50</v>
      </c>
      <c r="B256" s="96"/>
      <c r="C256" s="96"/>
      <c r="D256" s="70">
        <v>6946240</v>
      </c>
      <c r="E256" s="70">
        <v>64369600</v>
      </c>
      <c r="F256" s="72"/>
      <c r="G256" s="73"/>
    </row>
    <row r="257" spans="1:7" ht="11.25" customHeight="1" outlineLevel="1">
      <c r="A257" s="74"/>
      <c r="B257" s="75"/>
      <c r="C257" s="76" t="s">
        <v>187</v>
      </c>
      <c r="D257" s="77">
        <v>6946240</v>
      </c>
      <c r="E257" s="77">
        <v>29969600</v>
      </c>
      <c r="F257" s="79"/>
      <c r="G257" s="80"/>
    </row>
    <row r="258" spans="1:7" ht="11.25" customHeight="1" outlineLevel="2">
      <c r="A258" s="60"/>
      <c r="B258" s="61"/>
      <c r="C258" s="64"/>
      <c r="D258" s="62">
        <v>6946240</v>
      </c>
      <c r="E258" s="65"/>
      <c r="F258" s="88" t="s">
        <v>188</v>
      </c>
      <c r="G258" s="88"/>
    </row>
    <row r="259" spans="1:7" ht="11.25" customHeight="1" outlineLevel="2">
      <c r="A259" s="60"/>
      <c r="B259" s="61"/>
      <c r="C259" s="64"/>
      <c r="D259" s="65"/>
      <c r="E259" s="62">
        <v>3818000</v>
      </c>
      <c r="F259" s="88" t="s">
        <v>189</v>
      </c>
      <c r="G259" s="88"/>
    </row>
    <row r="260" spans="1:7" ht="11.25" customHeight="1" outlineLevel="2">
      <c r="A260" s="60"/>
      <c r="B260" s="61"/>
      <c r="C260" s="64"/>
      <c r="D260" s="65"/>
      <c r="E260" s="62">
        <v>1000000</v>
      </c>
      <c r="F260" s="88" t="s">
        <v>309</v>
      </c>
      <c r="G260" s="88"/>
    </row>
    <row r="261" spans="1:7" ht="11.25" customHeight="1" outlineLevel="2">
      <c r="A261" s="60"/>
      <c r="B261" s="61"/>
      <c r="C261" s="64"/>
      <c r="D261" s="65"/>
      <c r="E261" s="62">
        <v>10151600</v>
      </c>
      <c r="F261" s="88" t="s">
        <v>310</v>
      </c>
      <c r="G261" s="88"/>
    </row>
    <row r="262" spans="1:7" ht="11.25" customHeight="1" outlineLevel="2">
      <c r="A262" s="60"/>
      <c r="B262" s="61"/>
      <c r="C262" s="64"/>
      <c r="D262" s="65"/>
      <c r="E262" s="62">
        <v>15000000</v>
      </c>
      <c r="F262" s="88" t="s">
        <v>190</v>
      </c>
      <c r="G262" s="88"/>
    </row>
    <row r="263" spans="1:7" ht="11.25" customHeight="1" outlineLevel="1">
      <c r="A263" s="74"/>
      <c r="B263" s="75"/>
      <c r="C263" s="76" t="s">
        <v>506</v>
      </c>
      <c r="D263" s="78"/>
      <c r="E263" s="77">
        <v>23000000</v>
      </c>
      <c r="F263" s="79"/>
      <c r="G263" s="80"/>
    </row>
    <row r="264" spans="1:7" ht="32.25" customHeight="1" outlineLevel="2">
      <c r="A264" s="60"/>
      <c r="B264" s="61"/>
      <c r="C264" s="64"/>
      <c r="D264" s="65"/>
      <c r="E264" s="62">
        <v>23000000</v>
      </c>
      <c r="F264" s="88" t="s">
        <v>507</v>
      </c>
      <c r="G264" s="88"/>
    </row>
    <row r="265" spans="1:7" ht="11.25" customHeight="1" outlineLevel="1">
      <c r="A265" s="74"/>
      <c r="B265" s="75"/>
      <c r="C265" s="76" t="s">
        <v>51</v>
      </c>
      <c r="D265" s="78"/>
      <c r="E265" s="77">
        <v>11400000</v>
      </c>
      <c r="F265" s="79"/>
      <c r="G265" s="80"/>
    </row>
    <row r="266" spans="1:7" ht="32.25" customHeight="1" outlineLevel="2">
      <c r="A266" s="60"/>
      <c r="B266" s="61"/>
      <c r="C266" s="64"/>
      <c r="D266" s="65"/>
      <c r="E266" s="62">
        <v>4000000</v>
      </c>
      <c r="F266" s="88" t="s">
        <v>52</v>
      </c>
      <c r="G266" s="88"/>
    </row>
    <row r="267" spans="1:7" ht="21.75" customHeight="1" outlineLevel="2">
      <c r="A267" s="60"/>
      <c r="B267" s="61"/>
      <c r="C267" s="64"/>
      <c r="D267" s="65"/>
      <c r="E267" s="62">
        <v>3500000</v>
      </c>
      <c r="F267" s="88" t="s">
        <v>191</v>
      </c>
      <c r="G267" s="88"/>
    </row>
    <row r="268" spans="1:7" ht="42.75" customHeight="1" outlineLevel="2">
      <c r="A268" s="60"/>
      <c r="B268" s="61"/>
      <c r="C268" s="64"/>
      <c r="D268" s="65"/>
      <c r="E268" s="62">
        <v>1900000</v>
      </c>
      <c r="F268" s="88" t="s">
        <v>53</v>
      </c>
      <c r="G268" s="88"/>
    </row>
    <row r="269" spans="1:7" ht="32.25" customHeight="1" outlineLevel="2">
      <c r="A269" s="60"/>
      <c r="B269" s="61"/>
      <c r="C269" s="64"/>
      <c r="D269" s="65"/>
      <c r="E269" s="62">
        <v>2000000</v>
      </c>
      <c r="F269" s="88" t="s">
        <v>192</v>
      </c>
      <c r="G269" s="88"/>
    </row>
    <row r="270" spans="1:7" ht="32.25" customHeight="1">
      <c r="A270" s="96" t="s">
        <v>311</v>
      </c>
      <c r="B270" s="96"/>
      <c r="C270" s="96"/>
      <c r="D270" s="70">
        <v>11438800</v>
      </c>
      <c r="E270" s="70">
        <v>14383900</v>
      </c>
      <c r="F270" s="72"/>
      <c r="G270" s="73"/>
    </row>
    <row r="271" spans="1:7" ht="11.25" customHeight="1" outlineLevel="1">
      <c r="A271" s="74"/>
      <c r="B271" s="75"/>
      <c r="C271" s="76" t="s">
        <v>312</v>
      </c>
      <c r="D271" s="77">
        <v>11438800</v>
      </c>
      <c r="E271" s="77">
        <v>10000000</v>
      </c>
      <c r="F271" s="79"/>
      <c r="G271" s="80"/>
    </row>
    <row r="272" spans="1:7" ht="21.75" customHeight="1" outlineLevel="2">
      <c r="A272" s="60"/>
      <c r="B272" s="61"/>
      <c r="C272" s="64"/>
      <c r="D272" s="62">
        <v>11438800</v>
      </c>
      <c r="E272" s="62">
        <v>10000000</v>
      </c>
      <c r="F272" s="88" t="s">
        <v>313</v>
      </c>
      <c r="G272" s="88"/>
    </row>
    <row r="273" spans="1:7" ht="11.25" customHeight="1" outlineLevel="1">
      <c r="A273" s="74"/>
      <c r="B273" s="75"/>
      <c r="C273" s="76" t="s">
        <v>314</v>
      </c>
      <c r="D273" s="78"/>
      <c r="E273" s="77">
        <v>4383900</v>
      </c>
      <c r="F273" s="79"/>
      <c r="G273" s="80"/>
    </row>
    <row r="274" spans="1:7" ht="21.75" customHeight="1" outlineLevel="2">
      <c r="A274" s="60"/>
      <c r="B274" s="61"/>
      <c r="C274" s="64"/>
      <c r="D274" s="65"/>
      <c r="E274" s="62">
        <v>4383900</v>
      </c>
      <c r="F274" s="88" t="s">
        <v>315</v>
      </c>
      <c r="G274" s="88"/>
    </row>
    <row r="275" spans="1:7" ht="42.75" customHeight="1">
      <c r="A275" s="96" t="s">
        <v>316</v>
      </c>
      <c r="B275" s="96"/>
      <c r="C275" s="96"/>
      <c r="D275" s="70">
        <v>1200000</v>
      </c>
      <c r="E275" s="71"/>
      <c r="F275" s="72"/>
      <c r="G275" s="73"/>
    </row>
    <row r="276" spans="1:7" ht="11.25" customHeight="1" outlineLevel="1">
      <c r="A276" s="74"/>
      <c r="B276" s="75"/>
      <c r="C276" s="76" t="s">
        <v>317</v>
      </c>
      <c r="D276" s="77">
        <v>1200000</v>
      </c>
      <c r="E276" s="78"/>
      <c r="F276" s="79"/>
      <c r="G276" s="80"/>
    </row>
    <row r="277" spans="1:7" ht="11.25" customHeight="1" outlineLevel="2">
      <c r="A277" s="60"/>
      <c r="B277" s="61"/>
      <c r="C277" s="64"/>
      <c r="D277" s="62">
        <v>1200000</v>
      </c>
      <c r="E277" s="65"/>
      <c r="F277" s="88" t="s">
        <v>318</v>
      </c>
      <c r="G277" s="88"/>
    </row>
    <row r="278" spans="1:7" ht="32.25" customHeight="1">
      <c r="A278" s="96" t="s">
        <v>319</v>
      </c>
      <c r="B278" s="96"/>
      <c r="C278" s="96"/>
      <c r="D278" s="70">
        <v>488000</v>
      </c>
      <c r="E278" s="70">
        <v>450000</v>
      </c>
      <c r="F278" s="72"/>
      <c r="G278" s="73"/>
    </row>
    <row r="279" spans="1:7" ht="11.25" customHeight="1" outlineLevel="1">
      <c r="A279" s="74"/>
      <c r="B279" s="75"/>
      <c r="C279" s="76" t="s">
        <v>320</v>
      </c>
      <c r="D279" s="77">
        <v>488000</v>
      </c>
      <c r="E279" s="77">
        <v>450000</v>
      </c>
      <c r="F279" s="79"/>
      <c r="G279" s="80"/>
    </row>
    <row r="280" spans="1:7" ht="11.25" customHeight="1" outlineLevel="2">
      <c r="A280" s="60"/>
      <c r="B280" s="61"/>
      <c r="C280" s="64"/>
      <c r="D280" s="62">
        <v>488000</v>
      </c>
      <c r="E280" s="62">
        <v>450000</v>
      </c>
      <c r="F280" s="88" t="s">
        <v>321</v>
      </c>
      <c r="G280" s="88"/>
    </row>
    <row r="281" spans="1:7" ht="42.75" customHeight="1">
      <c r="A281" s="96" t="s">
        <v>322</v>
      </c>
      <c r="B281" s="96"/>
      <c r="C281" s="96"/>
      <c r="D281" s="70">
        <v>170700</v>
      </c>
      <c r="E281" s="70">
        <v>300000</v>
      </c>
      <c r="F281" s="72"/>
      <c r="G281" s="73"/>
    </row>
    <row r="282" spans="1:7" ht="11.25" customHeight="1" outlineLevel="1">
      <c r="A282" s="74"/>
      <c r="B282" s="75"/>
      <c r="C282" s="76" t="s">
        <v>323</v>
      </c>
      <c r="D282" s="77">
        <v>170700</v>
      </c>
      <c r="E282" s="77">
        <v>300000</v>
      </c>
      <c r="F282" s="79"/>
      <c r="G282" s="80"/>
    </row>
    <row r="283" spans="1:7" ht="11.25" customHeight="1" outlineLevel="2">
      <c r="A283" s="60"/>
      <c r="B283" s="61"/>
      <c r="C283" s="64"/>
      <c r="D283" s="62">
        <v>170700</v>
      </c>
      <c r="E283" s="62">
        <v>300000</v>
      </c>
      <c r="F283" s="88" t="s">
        <v>324</v>
      </c>
      <c r="G283" s="88"/>
    </row>
    <row r="284" spans="1:7" ht="42.75" customHeight="1">
      <c r="A284" s="96" t="s">
        <v>325</v>
      </c>
      <c r="B284" s="96"/>
      <c r="C284" s="96"/>
      <c r="D284" s="70">
        <v>93300</v>
      </c>
      <c r="E284" s="71"/>
      <c r="F284" s="72"/>
      <c r="G284" s="73"/>
    </row>
    <row r="285" spans="1:7" ht="11.25" customHeight="1" outlineLevel="1">
      <c r="A285" s="74"/>
      <c r="B285" s="75"/>
      <c r="C285" s="76" t="s">
        <v>326</v>
      </c>
      <c r="D285" s="77">
        <v>93300</v>
      </c>
      <c r="E285" s="78"/>
      <c r="F285" s="79"/>
      <c r="G285" s="80"/>
    </row>
    <row r="286" spans="1:7" ht="11.25" customHeight="1" outlineLevel="2">
      <c r="A286" s="60"/>
      <c r="B286" s="61"/>
      <c r="C286" s="64"/>
      <c r="D286" s="62">
        <v>93300</v>
      </c>
      <c r="E286" s="65"/>
      <c r="F286" s="88" t="s">
        <v>327</v>
      </c>
      <c r="G286" s="88"/>
    </row>
    <row r="287" spans="1:7" ht="32.25" customHeight="1">
      <c r="A287" s="96" t="s">
        <v>54</v>
      </c>
      <c r="B287" s="96"/>
      <c r="C287" s="96"/>
      <c r="D287" s="70">
        <v>-1063000</v>
      </c>
      <c r="E287" s="70">
        <v>1400000</v>
      </c>
      <c r="F287" s="72"/>
      <c r="G287" s="73"/>
    </row>
    <row r="288" spans="1:7" ht="11.25" customHeight="1" outlineLevel="1">
      <c r="A288" s="74"/>
      <c r="B288" s="75"/>
      <c r="C288" s="76" t="s">
        <v>328</v>
      </c>
      <c r="D288" s="77">
        <v>337000</v>
      </c>
      <c r="E288" s="78"/>
      <c r="F288" s="79"/>
      <c r="G288" s="80"/>
    </row>
    <row r="289" spans="1:7" ht="21.75" customHeight="1" outlineLevel="2">
      <c r="A289" s="60"/>
      <c r="B289" s="61"/>
      <c r="C289" s="64"/>
      <c r="D289" s="62">
        <v>337000</v>
      </c>
      <c r="E289" s="65"/>
      <c r="F289" s="88" t="s">
        <v>329</v>
      </c>
      <c r="G289" s="88"/>
    </row>
    <row r="290" spans="1:7" ht="11.25" customHeight="1" outlineLevel="1">
      <c r="A290" s="74"/>
      <c r="B290" s="75"/>
      <c r="C290" s="76" t="s">
        <v>55</v>
      </c>
      <c r="D290" s="78"/>
      <c r="E290" s="77">
        <v>800000</v>
      </c>
      <c r="F290" s="79"/>
      <c r="G290" s="80"/>
    </row>
    <row r="291" spans="1:7" ht="21.75" customHeight="1" outlineLevel="2">
      <c r="A291" s="60"/>
      <c r="B291" s="61"/>
      <c r="C291" s="64"/>
      <c r="D291" s="65"/>
      <c r="E291" s="62">
        <v>800000</v>
      </c>
      <c r="F291" s="88" t="s">
        <v>56</v>
      </c>
      <c r="G291" s="88"/>
    </row>
    <row r="292" spans="1:7" ht="11.25" customHeight="1" outlineLevel="1">
      <c r="A292" s="74"/>
      <c r="B292" s="75"/>
      <c r="C292" s="76" t="s">
        <v>57</v>
      </c>
      <c r="D292" s="78"/>
      <c r="E292" s="77">
        <v>600000</v>
      </c>
      <c r="F292" s="79"/>
      <c r="G292" s="80"/>
    </row>
    <row r="293" spans="1:7" ht="21.75" customHeight="1" outlineLevel="2">
      <c r="A293" s="60"/>
      <c r="B293" s="61"/>
      <c r="C293" s="64"/>
      <c r="D293" s="65"/>
      <c r="E293" s="62">
        <v>600000</v>
      </c>
      <c r="F293" s="88" t="s">
        <v>56</v>
      </c>
      <c r="G293" s="88"/>
    </row>
    <row r="294" spans="1:7" ht="11.25" customHeight="1" outlineLevel="1">
      <c r="A294" s="74"/>
      <c r="B294" s="75"/>
      <c r="C294" s="76" t="s">
        <v>58</v>
      </c>
      <c r="D294" s="77">
        <v>-1400000</v>
      </c>
      <c r="E294" s="78"/>
      <c r="F294" s="79"/>
      <c r="G294" s="80"/>
    </row>
    <row r="295" spans="1:7" ht="21.75" customHeight="1" outlineLevel="2">
      <c r="A295" s="60"/>
      <c r="B295" s="61"/>
      <c r="C295" s="64"/>
      <c r="D295" s="62">
        <v>-1400000</v>
      </c>
      <c r="E295" s="65"/>
      <c r="F295" s="88" t="s">
        <v>56</v>
      </c>
      <c r="G295" s="88"/>
    </row>
    <row r="296" spans="1:7" ht="32.25" customHeight="1">
      <c r="A296" s="96" t="s">
        <v>330</v>
      </c>
      <c r="B296" s="96"/>
      <c r="C296" s="96"/>
      <c r="D296" s="70">
        <v>195200</v>
      </c>
      <c r="E296" s="71"/>
      <c r="F296" s="72"/>
      <c r="G296" s="73"/>
    </row>
    <row r="297" spans="1:7" ht="11.25" customHeight="1" outlineLevel="1">
      <c r="A297" s="74"/>
      <c r="B297" s="75"/>
      <c r="C297" s="76" t="s">
        <v>331</v>
      </c>
      <c r="D297" s="77">
        <v>195200</v>
      </c>
      <c r="E297" s="78"/>
      <c r="F297" s="79"/>
      <c r="G297" s="80"/>
    </row>
    <row r="298" spans="1:7" ht="11.25" customHeight="1" outlineLevel="2">
      <c r="A298" s="60"/>
      <c r="B298" s="61"/>
      <c r="C298" s="64"/>
      <c r="D298" s="62">
        <v>195200</v>
      </c>
      <c r="E298" s="65"/>
      <c r="F298" s="88" t="s">
        <v>332</v>
      </c>
      <c r="G298" s="88"/>
    </row>
    <row r="299" spans="1:7" ht="42.75" customHeight="1">
      <c r="A299" s="96" t="s">
        <v>333</v>
      </c>
      <c r="B299" s="96"/>
      <c r="C299" s="96"/>
      <c r="D299" s="70">
        <v>512400</v>
      </c>
      <c r="E299" s="71"/>
      <c r="F299" s="72"/>
      <c r="G299" s="73"/>
    </row>
    <row r="300" spans="1:7" ht="11.25" customHeight="1" outlineLevel="1">
      <c r="A300" s="74"/>
      <c r="B300" s="75"/>
      <c r="C300" s="76" t="s">
        <v>334</v>
      </c>
      <c r="D300" s="77">
        <v>512400</v>
      </c>
      <c r="E300" s="78"/>
      <c r="F300" s="79"/>
      <c r="G300" s="80"/>
    </row>
    <row r="301" spans="1:7" ht="11.25" customHeight="1" outlineLevel="2">
      <c r="A301" s="60"/>
      <c r="B301" s="61"/>
      <c r="C301" s="64"/>
      <c r="D301" s="62">
        <v>512400</v>
      </c>
      <c r="E301" s="65"/>
      <c r="F301" s="88" t="s">
        <v>335</v>
      </c>
      <c r="G301" s="88"/>
    </row>
    <row r="302" spans="1:7" ht="21.75" customHeight="1">
      <c r="A302" s="96" t="s">
        <v>59</v>
      </c>
      <c r="B302" s="96"/>
      <c r="C302" s="96"/>
      <c r="D302" s="70">
        <v>34288300</v>
      </c>
      <c r="E302" s="70">
        <v>72728564</v>
      </c>
      <c r="F302" s="72"/>
      <c r="G302" s="73"/>
    </row>
    <row r="303" spans="1:7" ht="11.25" customHeight="1" outlineLevel="1">
      <c r="A303" s="74"/>
      <c r="B303" s="75"/>
      <c r="C303" s="76" t="s">
        <v>193</v>
      </c>
      <c r="D303" s="77">
        <v>19570200</v>
      </c>
      <c r="E303" s="77">
        <v>271222</v>
      </c>
      <c r="F303" s="79"/>
      <c r="G303" s="80"/>
    </row>
    <row r="304" spans="1:7" ht="11.25" customHeight="1" outlineLevel="2">
      <c r="A304" s="60"/>
      <c r="B304" s="61"/>
      <c r="C304" s="64"/>
      <c r="D304" s="62">
        <v>-4876900</v>
      </c>
      <c r="E304" s="65"/>
      <c r="F304" s="88" t="s">
        <v>457</v>
      </c>
      <c r="G304" s="88"/>
    </row>
    <row r="305" spans="1:7" ht="42.75" customHeight="1" outlineLevel="2">
      <c r="A305" s="60"/>
      <c r="B305" s="61"/>
      <c r="C305" s="64"/>
      <c r="D305" s="65"/>
      <c r="E305" s="62">
        <v>122822</v>
      </c>
      <c r="F305" s="88" t="s">
        <v>194</v>
      </c>
      <c r="G305" s="88"/>
    </row>
    <row r="306" spans="1:7" ht="42.75" customHeight="1" outlineLevel="2">
      <c r="A306" s="60"/>
      <c r="B306" s="61"/>
      <c r="C306" s="64"/>
      <c r="D306" s="65"/>
      <c r="E306" s="62">
        <v>148400</v>
      </c>
      <c r="F306" s="88" t="s">
        <v>195</v>
      </c>
      <c r="G306" s="88"/>
    </row>
    <row r="307" spans="1:7" ht="11.25" customHeight="1" outlineLevel="2">
      <c r="A307" s="60"/>
      <c r="B307" s="61"/>
      <c r="C307" s="64"/>
      <c r="D307" s="62">
        <v>24447100</v>
      </c>
      <c r="E307" s="65"/>
      <c r="F307" s="88" t="s">
        <v>446</v>
      </c>
      <c r="G307" s="88"/>
    </row>
    <row r="308" spans="1:7" ht="11.25" customHeight="1" outlineLevel="1">
      <c r="A308" s="74"/>
      <c r="B308" s="75"/>
      <c r="C308" s="76" t="s">
        <v>60</v>
      </c>
      <c r="D308" s="77">
        <v>-2305520</v>
      </c>
      <c r="E308" s="77">
        <v>-3135000</v>
      </c>
      <c r="F308" s="79"/>
      <c r="G308" s="80"/>
    </row>
    <row r="309" spans="1:7" ht="32.25" customHeight="1" outlineLevel="2">
      <c r="A309" s="60"/>
      <c r="B309" s="61"/>
      <c r="C309" s="64"/>
      <c r="D309" s="62">
        <v>-7178800</v>
      </c>
      <c r="E309" s="65"/>
      <c r="F309" s="88" t="s">
        <v>336</v>
      </c>
      <c r="G309" s="88"/>
    </row>
    <row r="310" spans="1:7" ht="32.25" customHeight="1" outlineLevel="2">
      <c r="A310" s="60"/>
      <c r="B310" s="61"/>
      <c r="C310" s="64"/>
      <c r="D310" s="65"/>
      <c r="E310" s="62">
        <v>-3135000</v>
      </c>
      <c r="F310" s="88" t="s">
        <v>337</v>
      </c>
      <c r="G310" s="88"/>
    </row>
    <row r="311" spans="1:7" ht="21.75" customHeight="1" outlineLevel="2">
      <c r="A311" s="60"/>
      <c r="B311" s="61"/>
      <c r="C311" s="64"/>
      <c r="D311" s="62">
        <v>-3620</v>
      </c>
      <c r="E311" s="65"/>
      <c r="F311" s="88" t="s">
        <v>196</v>
      </c>
      <c r="G311" s="88"/>
    </row>
    <row r="312" spans="1:7" ht="11.25" customHeight="1" outlineLevel="2">
      <c r="A312" s="60"/>
      <c r="B312" s="61"/>
      <c r="C312" s="64"/>
      <c r="D312" s="62">
        <v>4876900</v>
      </c>
      <c r="E312" s="65"/>
      <c r="F312" s="88" t="s">
        <v>457</v>
      </c>
      <c r="G312" s="88"/>
    </row>
    <row r="313" spans="1:7" ht="11.25" customHeight="1" outlineLevel="1">
      <c r="A313" s="74"/>
      <c r="B313" s="75"/>
      <c r="C313" s="76" t="s">
        <v>61</v>
      </c>
      <c r="D313" s="77">
        <v>3620</v>
      </c>
      <c r="E313" s="78"/>
      <c r="F313" s="79"/>
      <c r="G313" s="80"/>
    </row>
    <row r="314" spans="1:7" ht="21.75" customHeight="1" outlineLevel="2">
      <c r="A314" s="60"/>
      <c r="B314" s="61"/>
      <c r="C314" s="64"/>
      <c r="D314" s="62">
        <v>3620</v>
      </c>
      <c r="E314" s="65"/>
      <c r="F314" s="88" t="s">
        <v>196</v>
      </c>
      <c r="G314" s="88"/>
    </row>
    <row r="315" spans="1:7" ht="11.25" customHeight="1" outlineLevel="1">
      <c r="A315" s="74"/>
      <c r="B315" s="75"/>
      <c r="C315" s="76" t="s">
        <v>338</v>
      </c>
      <c r="D315" s="77">
        <v>7178800</v>
      </c>
      <c r="E315" s="78"/>
      <c r="F315" s="79"/>
      <c r="G315" s="80"/>
    </row>
    <row r="316" spans="1:7" ht="32.25" customHeight="1" outlineLevel="2">
      <c r="A316" s="60"/>
      <c r="B316" s="61"/>
      <c r="C316" s="64"/>
      <c r="D316" s="62">
        <v>7178800</v>
      </c>
      <c r="E316" s="65"/>
      <c r="F316" s="88" t="s">
        <v>336</v>
      </c>
      <c r="G316" s="88"/>
    </row>
    <row r="317" spans="1:7" ht="11.25" customHeight="1" outlineLevel="1">
      <c r="A317" s="74"/>
      <c r="B317" s="75"/>
      <c r="C317" s="76" t="s">
        <v>197</v>
      </c>
      <c r="D317" s="77">
        <v>5366200</v>
      </c>
      <c r="E317" s="78"/>
      <c r="F317" s="79"/>
      <c r="G317" s="80"/>
    </row>
    <row r="318" spans="1:7" ht="21.75" customHeight="1" outlineLevel="2">
      <c r="A318" s="60"/>
      <c r="B318" s="61"/>
      <c r="C318" s="64"/>
      <c r="D318" s="62">
        <v>5366200</v>
      </c>
      <c r="E318" s="65"/>
      <c r="F318" s="88" t="s">
        <v>261</v>
      </c>
      <c r="G318" s="88"/>
    </row>
    <row r="319" spans="1:7" ht="11.25" customHeight="1" outlineLevel="1">
      <c r="A319" s="74"/>
      <c r="B319" s="75"/>
      <c r="C319" s="76" t="s">
        <v>339</v>
      </c>
      <c r="D319" s="78"/>
      <c r="E319" s="77">
        <v>3135000</v>
      </c>
      <c r="F319" s="79"/>
      <c r="G319" s="80"/>
    </row>
    <row r="320" spans="1:7" ht="32.25" customHeight="1" outlineLevel="2">
      <c r="A320" s="60"/>
      <c r="B320" s="61"/>
      <c r="C320" s="64"/>
      <c r="D320" s="65"/>
      <c r="E320" s="62">
        <v>3135000</v>
      </c>
      <c r="F320" s="88" t="s">
        <v>337</v>
      </c>
      <c r="G320" s="88"/>
    </row>
    <row r="321" spans="1:7" ht="11.25" customHeight="1" outlineLevel="1">
      <c r="A321" s="74"/>
      <c r="B321" s="75"/>
      <c r="C321" s="76" t="s">
        <v>62</v>
      </c>
      <c r="D321" s="78"/>
      <c r="E321" s="77">
        <v>7315000</v>
      </c>
      <c r="F321" s="79"/>
      <c r="G321" s="80"/>
    </row>
    <row r="322" spans="1:7" ht="42.75" customHeight="1" outlineLevel="2">
      <c r="A322" s="60"/>
      <c r="B322" s="61"/>
      <c r="C322" s="64"/>
      <c r="D322" s="65"/>
      <c r="E322" s="62">
        <v>7315000</v>
      </c>
      <c r="F322" s="88" t="s">
        <v>37</v>
      </c>
      <c r="G322" s="88"/>
    </row>
    <row r="323" spans="1:7" ht="11.25" customHeight="1" outlineLevel="1">
      <c r="A323" s="74"/>
      <c r="B323" s="75"/>
      <c r="C323" s="76" t="s">
        <v>340</v>
      </c>
      <c r="D323" s="77">
        <v>475000</v>
      </c>
      <c r="E323" s="77">
        <v>-475000</v>
      </c>
      <c r="F323" s="79"/>
      <c r="G323" s="80"/>
    </row>
    <row r="324" spans="1:7" ht="21.75" customHeight="1" outlineLevel="2">
      <c r="A324" s="60"/>
      <c r="B324" s="61"/>
      <c r="C324" s="64"/>
      <c r="D324" s="62">
        <v>475000</v>
      </c>
      <c r="E324" s="62">
        <v>-475000</v>
      </c>
      <c r="F324" s="88" t="s">
        <v>341</v>
      </c>
      <c r="G324" s="88"/>
    </row>
    <row r="325" spans="1:7" ht="11.25" customHeight="1" outlineLevel="1">
      <c r="A325" s="74"/>
      <c r="B325" s="75"/>
      <c r="C325" s="76" t="s">
        <v>63</v>
      </c>
      <c r="D325" s="78"/>
      <c r="E325" s="77">
        <v>1690393</v>
      </c>
      <c r="F325" s="79"/>
      <c r="G325" s="80"/>
    </row>
    <row r="326" spans="1:7" ht="21.75" customHeight="1" outlineLevel="2">
      <c r="A326" s="60"/>
      <c r="B326" s="61"/>
      <c r="C326" s="64"/>
      <c r="D326" s="65"/>
      <c r="E326" s="62">
        <v>1690393</v>
      </c>
      <c r="F326" s="88" t="s">
        <v>64</v>
      </c>
      <c r="G326" s="88"/>
    </row>
    <row r="327" spans="1:7" ht="11.25" customHeight="1" outlineLevel="1">
      <c r="A327" s="74"/>
      <c r="B327" s="75"/>
      <c r="C327" s="76" t="s">
        <v>342</v>
      </c>
      <c r="D327" s="78"/>
      <c r="E327" s="77">
        <v>6896049</v>
      </c>
      <c r="F327" s="79"/>
      <c r="G327" s="80"/>
    </row>
    <row r="328" spans="1:7" ht="11.25" customHeight="1" outlineLevel="2">
      <c r="A328" s="60"/>
      <c r="B328" s="61"/>
      <c r="C328" s="64"/>
      <c r="D328" s="65"/>
      <c r="E328" s="62">
        <v>6896049</v>
      </c>
      <c r="F328" s="88" t="s">
        <v>343</v>
      </c>
      <c r="G328" s="88"/>
    </row>
    <row r="329" spans="1:7" ht="11.25" customHeight="1" outlineLevel="1">
      <c r="A329" s="74"/>
      <c r="B329" s="75"/>
      <c r="C329" s="76" t="s">
        <v>198</v>
      </c>
      <c r="D329" s="77">
        <v>4000000</v>
      </c>
      <c r="E329" s="78"/>
      <c r="F329" s="79"/>
      <c r="G329" s="80"/>
    </row>
    <row r="330" spans="1:7" ht="11.25" customHeight="1" outlineLevel="2">
      <c r="A330" s="60"/>
      <c r="B330" s="61"/>
      <c r="C330" s="64"/>
      <c r="D330" s="62">
        <v>4000000</v>
      </c>
      <c r="E330" s="65"/>
      <c r="F330" s="88" t="s">
        <v>199</v>
      </c>
      <c r="G330" s="88"/>
    </row>
    <row r="331" spans="1:7" ht="11.25" customHeight="1" outlineLevel="1">
      <c r="A331" s="74"/>
      <c r="B331" s="75"/>
      <c r="C331" s="76" t="s">
        <v>344</v>
      </c>
      <c r="D331" s="78"/>
      <c r="E331" s="77">
        <v>47030900</v>
      </c>
      <c r="F331" s="79"/>
      <c r="G331" s="80"/>
    </row>
    <row r="332" spans="1:7" ht="21.75" customHeight="1" outlineLevel="2">
      <c r="A332" s="60"/>
      <c r="B332" s="61"/>
      <c r="C332" s="64"/>
      <c r="D332" s="65"/>
      <c r="E332" s="62">
        <v>20000000</v>
      </c>
      <c r="F332" s="88" t="s">
        <v>345</v>
      </c>
      <c r="G332" s="88"/>
    </row>
    <row r="333" spans="1:7" ht="21.75" customHeight="1" outlineLevel="2">
      <c r="A333" s="60"/>
      <c r="B333" s="61"/>
      <c r="C333" s="64"/>
      <c r="D333" s="65"/>
      <c r="E333" s="62">
        <v>27030900</v>
      </c>
      <c r="F333" s="88" t="s">
        <v>346</v>
      </c>
      <c r="G333" s="88"/>
    </row>
    <row r="334" spans="1:7" ht="11.25" customHeight="1" outlineLevel="1">
      <c r="A334" s="74"/>
      <c r="B334" s="75"/>
      <c r="C334" s="76" t="s">
        <v>65</v>
      </c>
      <c r="D334" s="78"/>
      <c r="E334" s="77">
        <v>10000000</v>
      </c>
      <c r="F334" s="79"/>
      <c r="G334" s="80"/>
    </row>
    <row r="335" spans="1:7" ht="32.25" customHeight="1" outlineLevel="2">
      <c r="A335" s="60"/>
      <c r="B335" s="61"/>
      <c r="C335" s="64"/>
      <c r="D335" s="65"/>
      <c r="E335" s="62">
        <v>2440000</v>
      </c>
      <c r="F335" s="88" t="s">
        <v>66</v>
      </c>
      <c r="G335" s="88"/>
    </row>
    <row r="336" spans="1:7" ht="21.75" customHeight="1" outlineLevel="2">
      <c r="A336" s="60"/>
      <c r="B336" s="61"/>
      <c r="C336" s="64"/>
      <c r="D336" s="65"/>
      <c r="E336" s="62">
        <v>4840000</v>
      </c>
      <c r="F336" s="88" t="s">
        <v>67</v>
      </c>
      <c r="G336" s="88"/>
    </row>
    <row r="337" spans="1:7" ht="21.75" customHeight="1" outlineLevel="2">
      <c r="A337" s="60"/>
      <c r="B337" s="61"/>
      <c r="C337" s="64"/>
      <c r="D337" s="65"/>
      <c r="E337" s="62">
        <v>2720000</v>
      </c>
      <c r="F337" s="88" t="s">
        <v>68</v>
      </c>
      <c r="G337" s="88"/>
    </row>
    <row r="338" spans="1:7" ht="21.75" customHeight="1">
      <c r="A338" s="96" t="s">
        <v>69</v>
      </c>
      <c r="B338" s="96"/>
      <c r="C338" s="96"/>
      <c r="D338" s="70">
        <v>20736526</v>
      </c>
      <c r="E338" s="70">
        <v>78048846</v>
      </c>
      <c r="F338" s="72"/>
      <c r="G338" s="73"/>
    </row>
    <row r="339" spans="1:7" ht="11.25" customHeight="1" outlineLevel="1">
      <c r="A339" s="74"/>
      <c r="B339" s="75"/>
      <c r="C339" s="76" t="s">
        <v>347</v>
      </c>
      <c r="D339" s="77">
        <v>5478</v>
      </c>
      <c r="E339" s="77">
        <v>401000</v>
      </c>
      <c r="F339" s="79"/>
      <c r="G339" s="80"/>
    </row>
    <row r="340" spans="1:7" ht="11.25" customHeight="1" outlineLevel="2">
      <c r="A340" s="60"/>
      <c r="B340" s="61"/>
      <c r="C340" s="64"/>
      <c r="D340" s="62">
        <v>5478</v>
      </c>
      <c r="E340" s="62">
        <v>401000</v>
      </c>
      <c r="F340" s="88" t="s">
        <v>348</v>
      </c>
      <c r="G340" s="88"/>
    </row>
    <row r="341" spans="1:7" ht="11.25" customHeight="1" outlineLevel="1">
      <c r="A341" s="74"/>
      <c r="B341" s="75"/>
      <c r="C341" s="76" t="s">
        <v>349</v>
      </c>
      <c r="D341" s="77">
        <v>7445248</v>
      </c>
      <c r="E341" s="77">
        <v>6428100</v>
      </c>
      <c r="F341" s="79"/>
      <c r="G341" s="80"/>
    </row>
    <row r="342" spans="1:7" ht="21.75" customHeight="1" outlineLevel="2">
      <c r="A342" s="60"/>
      <c r="B342" s="61"/>
      <c r="C342" s="64"/>
      <c r="D342" s="65"/>
      <c r="E342" s="62">
        <v>6428100</v>
      </c>
      <c r="F342" s="88" t="s">
        <v>350</v>
      </c>
      <c r="G342" s="88"/>
    </row>
    <row r="343" spans="1:7" ht="21.75" customHeight="1" outlineLevel="2">
      <c r="A343" s="60"/>
      <c r="B343" s="61"/>
      <c r="C343" s="64"/>
      <c r="D343" s="62">
        <v>4177248</v>
      </c>
      <c r="E343" s="65"/>
      <c r="F343" s="88" t="s">
        <v>351</v>
      </c>
      <c r="G343" s="88"/>
    </row>
    <row r="344" spans="1:7" ht="11.25" customHeight="1" outlineLevel="2">
      <c r="A344" s="60"/>
      <c r="B344" s="61"/>
      <c r="C344" s="64"/>
      <c r="D344" s="62">
        <v>3268000</v>
      </c>
      <c r="E344" s="65"/>
      <c r="F344" s="88" t="s">
        <v>446</v>
      </c>
      <c r="G344" s="88"/>
    </row>
    <row r="345" spans="1:7" ht="11.25" customHeight="1" outlineLevel="1">
      <c r="A345" s="74"/>
      <c r="B345" s="75"/>
      <c r="C345" s="76" t="s">
        <v>200</v>
      </c>
      <c r="D345" s="77">
        <v>-2710300</v>
      </c>
      <c r="E345" s="77">
        <v>-6405500</v>
      </c>
      <c r="F345" s="79"/>
      <c r="G345" s="80"/>
    </row>
    <row r="346" spans="1:7" ht="32.25" customHeight="1" outlineLevel="2">
      <c r="A346" s="60"/>
      <c r="B346" s="61"/>
      <c r="C346" s="64"/>
      <c r="D346" s="62">
        <v>-2775300</v>
      </c>
      <c r="E346" s="65"/>
      <c r="F346" s="88" t="s">
        <v>336</v>
      </c>
      <c r="G346" s="88"/>
    </row>
    <row r="347" spans="1:7" ht="32.25" customHeight="1" outlineLevel="2">
      <c r="A347" s="60"/>
      <c r="B347" s="61"/>
      <c r="C347" s="64"/>
      <c r="D347" s="65"/>
      <c r="E347" s="62">
        <v>-3000000</v>
      </c>
      <c r="F347" s="88" t="s">
        <v>337</v>
      </c>
      <c r="G347" s="88"/>
    </row>
    <row r="348" spans="1:7" ht="21.75" customHeight="1" outlineLevel="2">
      <c r="A348" s="60"/>
      <c r="B348" s="61"/>
      <c r="C348" s="64"/>
      <c r="D348" s="65"/>
      <c r="E348" s="62">
        <v>-3440500</v>
      </c>
      <c r="F348" s="88" t="s">
        <v>352</v>
      </c>
      <c r="G348" s="88"/>
    </row>
    <row r="349" spans="1:7" ht="32.25" customHeight="1" outlineLevel="2">
      <c r="A349" s="60"/>
      <c r="B349" s="61"/>
      <c r="C349" s="64"/>
      <c r="D349" s="62">
        <v>65000</v>
      </c>
      <c r="E349" s="62">
        <v>35000</v>
      </c>
      <c r="F349" s="88" t="s">
        <v>353</v>
      </c>
      <c r="G349" s="88"/>
    </row>
    <row r="350" spans="1:7" ht="11.25" customHeight="1" outlineLevel="1">
      <c r="A350" s="74"/>
      <c r="B350" s="75"/>
      <c r="C350" s="76" t="s">
        <v>354</v>
      </c>
      <c r="D350" s="78"/>
      <c r="E350" s="77">
        <v>-7600</v>
      </c>
      <c r="F350" s="79"/>
      <c r="G350" s="80"/>
    </row>
    <row r="351" spans="1:7" ht="21.75" customHeight="1" outlineLevel="2">
      <c r="A351" s="60"/>
      <c r="B351" s="61"/>
      <c r="C351" s="64"/>
      <c r="D351" s="65"/>
      <c r="E351" s="62">
        <v>-7600</v>
      </c>
      <c r="F351" s="88" t="s">
        <v>352</v>
      </c>
      <c r="G351" s="88"/>
    </row>
    <row r="352" spans="1:7" ht="11.25" customHeight="1" outlineLevel="1">
      <c r="A352" s="74"/>
      <c r="B352" s="75"/>
      <c r="C352" s="76" t="s">
        <v>355</v>
      </c>
      <c r="D352" s="78"/>
      <c r="E352" s="77">
        <v>100000</v>
      </c>
      <c r="F352" s="79"/>
      <c r="G352" s="80"/>
    </row>
    <row r="353" spans="1:7" ht="21.75" customHeight="1" outlineLevel="2">
      <c r="A353" s="60"/>
      <c r="B353" s="61"/>
      <c r="C353" s="64"/>
      <c r="D353" s="65"/>
      <c r="E353" s="62">
        <v>100000</v>
      </c>
      <c r="F353" s="88" t="s">
        <v>356</v>
      </c>
      <c r="G353" s="88"/>
    </row>
    <row r="354" spans="1:7" ht="11.25" customHeight="1" outlineLevel="1">
      <c r="A354" s="74"/>
      <c r="B354" s="75"/>
      <c r="C354" s="76" t="s">
        <v>357</v>
      </c>
      <c r="D354" s="77">
        <v>2775300</v>
      </c>
      <c r="E354" s="78"/>
      <c r="F354" s="79"/>
      <c r="G354" s="80"/>
    </row>
    <row r="355" spans="1:7" ht="32.25" customHeight="1" outlineLevel="2">
      <c r="A355" s="60"/>
      <c r="B355" s="61"/>
      <c r="C355" s="64"/>
      <c r="D355" s="62">
        <v>2775300</v>
      </c>
      <c r="E355" s="65"/>
      <c r="F355" s="88" t="s">
        <v>336</v>
      </c>
      <c r="G355" s="88"/>
    </row>
    <row r="356" spans="1:7" ht="11.25" customHeight="1" outlineLevel="1">
      <c r="A356" s="74"/>
      <c r="B356" s="75"/>
      <c r="C356" s="76" t="s">
        <v>201</v>
      </c>
      <c r="D356" s="77">
        <v>9177400</v>
      </c>
      <c r="E356" s="78"/>
      <c r="F356" s="79"/>
      <c r="G356" s="80"/>
    </row>
    <row r="357" spans="1:7" ht="21.75" customHeight="1" outlineLevel="2">
      <c r="A357" s="60"/>
      <c r="B357" s="61"/>
      <c r="C357" s="64"/>
      <c r="D357" s="62">
        <v>9177400</v>
      </c>
      <c r="E357" s="65"/>
      <c r="F357" s="88" t="s">
        <v>261</v>
      </c>
      <c r="G357" s="88"/>
    </row>
    <row r="358" spans="1:7" ht="11.25" customHeight="1" outlineLevel="1">
      <c r="A358" s="74"/>
      <c r="B358" s="75"/>
      <c r="C358" s="76" t="s">
        <v>358</v>
      </c>
      <c r="D358" s="78"/>
      <c r="E358" s="77">
        <v>3000000</v>
      </c>
      <c r="F358" s="79"/>
      <c r="G358" s="80"/>
    </row>
    <row r="359" spans="1:7" ht="32.25" customHeight="1" outlineLevel="2">
      <c r="A359" s="60"/>
      <c r="B359" s="61"/>
      <c r="C359" s="64"/>
      <c r="D359" s="65"/>
      <c r="E359" s="62">
        <v>3000000</v>
      </c>
      <c r="F359" s="88" t="s">
        <v>337</v>
      </c>
      <c r="G359" s="88"/>
    </row>
    <row r="360" spans="1:7" ht="11.25" customHeight="1" outlineLevel="1">
      <c r="A360" s="74"/>
      <c r="B360" s="75"/>
      <c r="C360" s="76" t="s">
        <v>70</v>
      </c>
      <c r="D360" s="78"/>
      <c r="E360" s="77">
        <v>7000000</v>
      </c>
      <c r="F360" s="79"/>
      <c r="G360" s="80"/>
    </row>
    <row r="361" spans="1:7" ht="42.75" customHeight="1" outlineLevel="2">
      <c r="A361" s="60"/>
      <c r="B361" s="61"/>
      <c r="C361" s="64"/>
      <c r="D361" s="65"/>
      <c r="E361" s="62">
        <v>7000000</v>
      </c>
      <c r="F361" s="88" t="s">
        <v>37</v>
      </c>
      <c r="G361" s="88"/>
    </row>
    <row r="362" spans="1:7" ht="11.25" customHeight="1" outlineLevel="1">
      <c r="A362" s="74"/>
      <c r="B362" s="75"/>
      <c r="C362" s="76" t="s">
        <v>359</v>
      </c>
      <c r="D362" s="78"/>
      <c r="E362" s="77">
        <v>1744300</v>
      </c>
      <c r="F362" s="79"/>
      <c r="G362" s="80"/>
    </row>
    <row r="363" spans="1:7" ht="11.25" customHeight="1" outlineLevel="2">
      <c r="A363" s="60"/>
      <c r="B363" s="61"/>
      <c r="C363" s="64"/>
      <c r="D363" s="65"/>
      <c r="E363" s="62">
        <v>1744300</v>
      </c>
      <c r="F363" s="88" t="s">
        <v>360</v>
      </c>
      <c r="G363" s="88"/>
    </row>
    <row r="364" spans="1:7" ht="11.25" customHeight="1" outlineLevel="1">
      <c r="A364" s="74"/>
      <c r="B364" s="75"/>
      <c r="C364" s="76" t="s">
        <v>361</v>
      </c>
      <c r="D364" s="78"/>
      <c r="E364" s="77">
        <v>2934500</v>
      </c>
      <c r="F364" s="79"/>
      <c r="G364" s="80"/>
    </row>
    <row r="365" spans="1:7" ht="32.25" customHeight="1" outlineLevel="2">
      <c r="A365" s="60"/>
      <c r="B365" s="61"/>
      <c r="C365" s="64"/>
      <c r="D365" s="65"/>
      <c r="E365" s="62">
        <v>2934500</v>
      </c>
      <c r="F365" s="88" t="s">
        <v>362</v>
      </c>
      <c r="G365" s="88"/>
    </row>
    <row r="366" spans="1:7" ht="11.25" customHeight="1" outlineLevel="1">
      <c r="A366" s="74"/>
      <c r="B366" s="75"/>
      <c r="C366" s="76" t="s">
        <v>202</v>
      </c>
      <c r="D366" s="78"/>
      <c r="E366" s="77">
        <v>3711286</v>
      </c>
      <c r="F366" s="79"/>
      <c r="G366" s="80"/>
    </row>
    <row r="367" spans="1:7" ht="21.75" customHeight="1" outlineLevel="2">
      <c r="A367" s="60"/>
      <c r="B367" s="61"/>
      <c r="C367" s="64"/>
      <c r="D367" s="65"/>
      <c r="E367" s="62">
        <v>3711286</v>
      </c>
      <c r="F367" s="88" t="s">
        <v>203</v>
      </c>
      <c r="G367" s="88"/>
    </row>
    <row r="368" spans="1:7" ht="11.25" customHeight="1" outlineLevel="1">
      <c r="A368" s="74"/>
      <c r="B368" s="75"/>
      <c r="C368" s="76" t="s">
        <v>204</v>
      </c>
      <c r="D368" s="78"/>
      <c r="E368" s="77">
        <v>12626124</v>
      </c>
      <c r="F368" s="79"/>
      <c r="G368" s="80"/>
    </row>
    <row r="369" spans="1:7" ht="21.75" customHeight="1" outlineLevel="2">
      <c r="A369" s="60"/>
      <c r="B369" s="61"/>
      <c r="C369" s="64"/>
      <c r="D369" s="65"/>
      <c r="E369" s="62">
        <v>12626124</v>
      </c>
      <c r="F369" s="88" t="s">
        <v>205</v>
      </c>
      <c r="G369" s="88"/>
    </row>
    <row r="370" spans="1:7" ht="11.25" customHeight="1" outlineLevel="1">
      <c r="A370" s="74"/>
      <c r="B370" s="75"/>
      <c r="C370" s="76" t="s">
        <v>363</v>
      </c>
      <c r="D370" s="77">
        <v>43400</v>
      </c>
      <c r="E370" s="77">
        <v>13841200</v>
      </c>
      <c r="F370" s="79"/>
      <c r="G370" s="80"/>
    </row>
    <row r="371" spans="1:7" ht="21.75" customHeight="1" outlineLevel="2">
      <c r="A371" s="60"/>
      <c r="B371" s="61"/>
      <c r="C371" s="64"/>
      <c r="D371" s="62">
        <v>43400</v>
      </c>
      <c r="E371" s="62">
        <v>13771600</v>
      </c>
      <c r="F371" s="88" t="s">
        <v>364</v>
      </c>
      <c r="G371" s="88"/>
    </row>
    <row r="372" spans="1:7" ht="21.75" customHeight="1" outlineLevel="2">
      <c r="A372" s="60"/>
      <c r="B372" s="61"/>
      <c r="C372" s="64"/>
      <c r="D372" s="65"/>
      <c r="E372" s="62">
        <v>69600</v>
      </c>
      <c r="F372" s="88" t="s">
        <v>365</v>
      </c>
      <c r="G372" s="88"/>
    </row>
    <row r="373" spans="1:7" ht="11.25" customHeight="1" outlineLevel="1">
      <c r="A373" s="74"/>
      <c r="B373" s="75"/>
      <c r="C373" s="76" t="s">
        <v>366</v>
      </c>
      <c r="D373" s="78"/>
      <c r="E373" s="77">
        <v>750000</v>
      </c>
      <c r="F373" s="79"/>
      <c r="G373" s="80"/>
    </row>
    <row r="374" spans="1:7" ht="21.75" customHeight="1" outlineLevel="2">
      <c r="A374" s="60"/>
      <c r="B374" s="61"/>
      <c r="C374" s="64"/>
      <c r="D374" s="65"/>
      <c r="E374" s="62">
        <v>750000</v>
      </c>
      <c r="F374" s="88" t="s">
        <v>367</v>
      </c>
      <c r="G374" s="88"/>
    </row>
    <row r="375" spans="1:7" ht="11.25" customHeight="1" outlineLevel="1">
      <c r="A375" s="74"/>
      <c r="B375" s="75"/>
      <c r="C375" s="76" t="s">
        <v>368</v>
      </c>
      <c r="D375" s="78"/>
      <c r="E375" s="77">
        <v>-3974700</v>
      </c>
      <c r="F375" s="79"/>
      <c r="G375" s="80"/>
    </row>
    <row r="376" spans="1:7" ht="11.25" customHeight="1" outlineLevel="2">
      <c r="A376" s="60"/>
      <c r="B376" s="61"/>
      <c r="C376" s="64"/>
      <c r="D376" s="65"/>
      <c r="E376" s="62">
        <v>-3974700</v>
      </c>
      <c r="F376" s="88" t="s">
        <v>369</v>
      </c>
      <c r="G376" s="88"/>
    </row>
    <row r="377" spans="1:7" ht="11.25" customHeight="1" outlineLevel="1">
      <c r="A377" s="74"/>
      <c r="B377" s="75"/>
      <c r="C377" s="76" t="s">
        <v>370</v>
      </c>
      <c r="D377" s="78"/>
      <c r="E377" s="77">
        <v>-4603700</v>
      </c>
      <c r="F377" s="79"/>
      <c r="G377" s="80"/>
    </row>
    <row r="378" spans="1:7" ht="11.25" customHeight="1" outlineLevel="2">
      <c r="A378" s="60"/>
      <c r="B378" s="61"/>
      <c r="C378" s="64"/>
      <c r="D378" s="65"/>
      <c r="E378" s="62">
        <v>-4603700</v>
      </c>
      <c r="F378" s="88" t="s">
        <v>371</v>
      </c>
      <c r="G378" s="88"/>
    </row>
    <row r="379" spans="1:7" ht="11.25" customHeight="1" outlineLevel="1">
      <c r="A379" s="74"/>
      <c r="B379" s="75"/>
      <c r="C379" s="76" t="s">
        <v>206</v>
      </c>
      <c r="D379" s="77">
        <v>4000000</v>
      </c>
      <c r="E379" s="78"/>
      <c r="F379" s="79"/>
      <c r="G379" s="80"/>
    </row>
    <row r="380" spans="1:7" ht="11.25" customHeight="1" outlineLevel="2">
      <c r="A380" s="60"/>
      <c r="B380" s="61"/>
      <c r="C380" s="64"/>
      <c r="D380" s="62">
        <v>4000000</v>
      </c>
      <c r="E380" s="65"/>
      <c r="F380" s="88" t="s">
        <v>199</v>
      </c>
      <c r="G380" s="88"/>
    </row>
    <row r="381" spans="1:7" ht="11.25" customHeight="1" outlineLevel="1">
      <c r="A381" s="74"/>
      <c r="B381" s="75"/>
      <c r="C381" s="76" t="s">
        <v>71</v>
      </c>
      <c r="D381" s="78"/>
      <c r="E381" s="77">
        <v>40503836</v>
      </c>
      <c r="F381" s="79"/>
      <c r="G381" s="80"/>
    </row>
    <row r="382" spans="1:7" ht="21.75" customHeight="1" outlineLevel="2">
      <c r="A382" s="60"/>
      <c r="B382" s="61"/>
      <c r="C382" s="64"/>
      <c r="D382" s="65"/>
      <c r="E382" s="62">
        <v>10000000</v>
      </c>
      <c r="F382" s="88" t="s">
        <v>67</v>
      </c>
      <c r="G382" s="88"/>
    </row>
    <row r="383" spans="1:7" ht="21.75" customHeight="1" outlineLevel="2">
      <c r="A383" s="60"/>
      <c r="B383" s="61"/>
      <c r="C383" s="64"/>
      <c r="D383" s="65"/>
      <c r="E383" s="62">
        <v>20000000</v>
      </c>
      <c r="F383" s="88" t="s">
        <v>372</v>
      </c>
      <c r="G383" s="88"/>
    </row>
    <row r="384" spans="1:7" ht="21.75" customHeight="1" outlineLevel="2">
      <c r="A384" s="60"/>
      <c r="B384" s="61"/>
      <c r="C384" s="64"/>
      <c r="D384" s="65"/>
      <c r="E384" s="62">
        <v>10503836</v>
      </c>
      <c r="F384" s="88" t="s">
        <v>68</v>
      </c>
      <c r="G384" s="88"/>
    </row>
    <row r="385" spans="1:7" ht="21.75" customHeight="1">
      <c r="A385" s="96" t="s">
        <v>72</v>
      </c>
      <c r="B385" s="96"/>
      <c r="C385" s="96"/>
      <c r="D385" s="70">
        <v>29559430</v>
      </c>
      <c r="E385" s="70">
        <v>71305536</v>
      </c>
      <c r="F385" s="72"/>
      <c r="G385" s="73"/>
    </row>
    <row r="386" spans="1:7" ht="11.25" customHeight="1" outlineLevel="1">
      <c r="A386" s="74"/>
      <c r="B386" s="75"/>
      <c r="C386" s="76" t="s">
        <v>373</v>
      </c>
      <c r="D386" s="77">
        <v>15778936</v>
      </c>
      <c r="E386" s="78"/>
      <c r="F386" s="79"/>
      <c r="G386" s="80"/>
    </row>
    <row r="387" spans="1:7" ht="21.75" customHeight="1" outlineLevel="2">
      <c r="A387" s="60"/>
      <c r="B387" s="61"/>
      <c r="C387" s="64"/>
      <c r="D387" s="62">
        <v>306736</v>
      </c>
      <c r="E387" s="65"/>
      <c r="F387" s="88" t="s">
        <v>351</v>
      </c>
      <c r="G387" s="88"/>
    </row>
    <row r="388" spans="1:7" ht="11.25" customHeight="1" outlineLevel="2">
      <c r="A388" s="60"/>
      <c r="B388" s="61"/>
      <c r="C388" s="64"/>
      <c r="D388" s="62">
        <v>15472200</v>
      </c>
      <c r="E388" s="65"/>
      <c r="F388" s="88" t="s">
        <v>446</v>
      </c>
      <c r="G388" s="88"/>
    </row>
    <row r="389" spans="1:7" ht="11.25" customHeight="1" outlineLevel="1">
      <c r="A389" s="74"/>
      <c r="B389" s="75"/>
      <c r="C389" s="76" t="s">
        <v>207</v>
      </c>
      <c r="D389" s="77">
        <v>-1998186</v>
      </c>
      <c r="E389" s="77">
        <v>-5761000</v>
      </c>
      <c r="F389" s="79"/>
      <c r="G389" s="80"/>
    </row>
    <row r="390" spans="1:7" ht="32.25" customHeight="1" outlineLevel="2">
      <c r="A390" s="60"/>
      <c r="B390" s="61"/>
      <c r="C390" s="64"/>
      <c r="D390" s="62">
        <v>-2045800</v>
      </c>
      <c r="E390" s="62">
        <v>-1973500</v>
      </c>
      <c r="F390" s="88" t="s">
        <v>336</v>
      </c>
      <c r="G390" s="88"/>
    </row>
    <row r="391" spans="1:7" ht="32.25" customHeight="1" outlineLevel="2">
      <c r="A391" s="60"/>
      <c r="B391" s="61"/>
      <c r="C391" s="64"/>
      <c r="D391" s="65"/>
      <c r="E391" s="62">
        <v>-3787500</v>
      </c>
      <c r="F391" s="88" t="s">
        <v>337</v>
      </c>
      <c r="G391" s="88"/>
    </row>
    <row r="392" spans="1:7" ht="42.75" customHeight="1" outlineLevel="2">
      <c r="A392" s="60"/>
      <c r="B392" s="61"/>
      <c r="C392" s="64"/>
      <c r="D392" s="62">
        <v>47614</v>
      </c>
      <c r="E392" s="65"/>
      <c r="F392" s="88" t="s">
        <v>374</v>
      </c>
      <c r="G392" s="88"/>
    </row>
    <row r="393" spans="1:7" ht="11.25" customHeight="1" outlineLevel="1">
      <c r="A393" s="74"/>
      <c r="B393" s="75"/>
      <c r="C393" s="76" t="s">
        <v>375</v>
      </c>
      <c r="D393" s="77">
        <v>2045800</v>
      </c>
      <c r="E393" s="77">
        <v>1973500</v>
      </c>
      <c r="F393" s="79"/>
      <c r="G393" s="80"/>
    </row>
    <row r="394" spans="1:7" ht="32.25" customHeight="1" outlineLevel="2">
      <c r="A394" s="60"/>
      <c r="B394" s="61"/>
      <c r="C394" s="64"/>
      <c r="D394" s="62">
        <v>2045800</v>
      </c>
      <c r="E394" s="62">
        <v>1973500</v>
      </c>
      <c r="F394" s="88" t="s">
        <v>336</v>
      </c>
      <c r="G394" s="88"/>
    </row>
    <row r="395" spans="1:7" ht="11.25" customHeight="1" outlineLevel="1">
      <c r="A395" s="74"/>
      <c r="B395" s="75"/>
      <c r="C395" s="76" t="s">
        <v>208</v>
      </c>
      <c r="D395" s="77">
        <v>7723700</v>
      </c>
      <c r="E395" s="77">
        <v>1624500</v>
      </c>
      <c r="F395" s="79"/>
      <c r="G395" s="80"/>
    </row>
    <row r="396" spans="1:7" ht="21.75" customHeight="1" outlineLevel="2">
      <c r="A396" s="60"/>
      <c r="B396" s="61"/>
      <c r="C396" s="64"/>
      <c r="D396" s="62">
        <v>7723700</v>
      </c>
      <c r="E396" s="62">
        <v>1624500</v>
      </c>
      <c r="F396" s="88" t="s">
        <v>261</v>
      </c>
      <c r="G396" s="88"/>
    </row>
    <row r="397" spans="1:7" ht="11.25" customHeight="1" outlineLevel="1">
      <c r="A397" s="74"/>
      <c r="B397" s="75"/>
      <c r="C397" s="76" t="s">
        <v>376</v>
      </c>
      <c r="D397" s="78"/>
      <c r="E397" s="77">
        <v>3787500</v>
      </c>
      <c r="F397" s="79"/>
      <c r="G397" s="80"/>
    </row>
    <row r="398" spans="1:7" ht="32.25" customHeight="1" outlineLevel="2">
      <c r="A398" s="60"/>
      <c r="B398" s="61"/>
      <c r="C398" s="64"/>
      <c r="D398" s="65"/>
      <c r="E398" s="62">
        <v>3787500</v>
      </c>
      <c r="F398" s="88" t="s">
        <v>337</v>
      </c>
      <c r="G398" s="88"/>
    </row>
    <row r="399" spans="1:7" ht="11.25" customHeight="1" outlineLevel="1">
      <c r="A399" s="74"/>
      <c r="B399" s="75"/>
      <c r="C399" s="76" t="s">
        <v>73</v>
      </c>
      <c r="D399" s="78"/>
      <c r="E399" s="77">
        <v>8837500</v>
      </c>
      <c r="F399" s="79"/>
      <c r="G399" s="80"/>
    </row>
    <row r="400" spans="1:7" ht="42.75" customHeight="1" outlineLevel="2">
      <c r="A400" s="60"/>
      <c r="B400" s="61"/>
      <c r="C400" s="64"/>
      <c r="D400" s="65"/>
      <c r="E400" s="62">
        <v>8837500</v>
      </c>
      <c r="F400" s="88" t="s">
        <v>37</v>
      </c>
      <c r="G400" s="88"/>
    </row>
    <row r="401" spans="1:7" ht="11.25" customHeight="1" outlineLevel="1">
      <c r="A401" s="74"/>
      <c r="B401" s="75"/>
      <c r="C401" s="76" t="s">
        <v>209</v>
      </c>
      <c r="D401" s="78"/>
      <c r="E401" s="77">
        <v>11293794</v>
      </c>
      <c r="F401" s="79"/>
      <c r="G401" s="80"/>
    </row>
    <row r="402" spans="1:7" ht="21.75" customHeight="1" outlineLevel="2">
      <c r="A402" s="60"/>
      <c r="B402" s="61"/>
      <c r="C402" s="64"/>
      <c r="D402" s="65"/>
      <c r="E402" s="62">
        <v>11293794</v>
      </c>
      <c r="F402" s="88" t="s">
        <v>203</v>
      </c>
      <c r="G402" s="88"/>
    </row>
    <row r="403" spans="1:7" ht="11.25" customHeight="1" outlineLevel="1">
      <c r="A403" s="74"/>
      <c r="B403" s="75"/>
      <c r="C403" s="76" t="s">
        <v>210</v>
      </c>
      <c r="D403" s="78"/>
      <c r="E403" s="77">
        <v>4960665</v>
      </c>
      <c r="F403" s="79"/>
      <c r="G403" s="80"/>
    </row>
    <row r="404" spans="1:7" ht="21.75" customHeight="1" outlineLevel="2">
      <c r="A404" s="60"/>
      <c r="B404" s="61"/>
      <c r="C404" s="64"/>
      <c r="D404" s="65"/>
      <c r="E404" s="62">
        <v>4960665</v>
      </c>
      <c r="F404" s="88" t="s">
        <v>205</v>
      </c>
      <c r="G404" s="88"/>
    </row>
    <row r="405" spans="1:7" ht="11.25" customHeight="1" outlineLevel="1">
      <c r="A405" s="74"/>
      <c r="B405" s="75"/>
      <c r="C405" s="76" t="s">
        <v>74</v>
      </c>
      <c r="D405" s="78"/>
      <c r="E405" s="77">
        <v>1553983</v>
      </c>
      <c r="F405" s="79"/>
      <c r="G405" s="80"/>
    </row>
    <row r="406" spans="1:7" ht="21.75" customHeight="1" outlineLevel="2">
      <c r="A406" s="60"/>
      <c r="B406" s="61"/>
      <c r="C406" s="64"/>
      <c r="D406" s="65"/>
      <c r="E406" s="62">
        <v>1553983</v>
      </c>
      <c r="F406" s="88" t="s">
        <v>64</v>
      </c>
      <c r="G406" s="88"/>
    </row>
    <row r="407" spans="1:7" ht="11.25" customHeight="1" outlineLevel="1">
      <c r="A407" s="74"/>
      <c r="B407" s="75"/>
      <c r="C407" s="76" t="s">
        <v>211</v>
      </c>
      <c r="D407" s="78"/>
      <c r="E407" s="77">
        <v>250000</v>
      </c>
      <c r="F407" s="79"/>
      <c r="G407" s="80"/>
    </row>
    <row r="408" spans="1:7" ht="42.75" customHeight="1" outlineLevel="2">
      <c r="A408" s="60"/>
      <c r="B408" s="61"/>
      <c r="C408" s="64"/>
      <c r="D408" s="65"/>
      <c r="E408" s="62">
        <v>250000</v>
      </c>
      <c r="F408" s="88" t="s">
        <v>212</v>
      </c>
      <c r="G408" s="88"/>
    </row>
    <row r="409" spans="1:7" ht="11.25" customHeight="1" outlineLevel="1">
      <c r="A409" s="74"/>
      <c r="B409" s="75"/>
      <c r="C409" s="76" t="s">
        <v>213</v>
      </c>
      <c r="D409" s="78"/>
      <c r="E409" s="77">
        <v>451070</v>
      </c>
      <c r="F409" s="79"/>
      <c r="G409" s="80"/>
    </row>
    <row r="410" spans="1:7" ht="42.75" customHeight="1" outlineLevel="2">
      <c r="A410" s="60"/>
      <c r="B410" s="61"/>
      <c r="C410" s="64"/>
      <c r="D410" s="65"/>
      <c r="E410" s="62">
        <v>451070</v>
      </c>
      <c r="F410" s="88" t="s">
        <v>377</v>
      </c>
      <c r="G410" s="88"/>
    </row>
    <row r="411" spans="1:7" ht="11.25" customHeight="1" outlineLevel="1">
      <c r="A411" s="74"/>
      <c r="B411" s="75"/>
      <c r="C411" s="76" t="s">
        <v>214</v>
      </c>
      <c r="D411" s="77">
        <v>6009180</v>
      </c>
      <c r="E411" s="78"/>
      <c r="F411" s="79"/>
      <c r="G411" s="80"/>
    </row>
    <row r="412" spans="1:7" ht="11.25" customHeight="1" outlineLevel="2">
      <c r="A412" s="60"/>
      <c r="B412" s="61"/>
      <c r="C412" s="64"/>
      <c r="D412" s="62">
        <v>6009180</v>
      </c>
      <c r="E412" s="65"/>
      <c r="F412" s="88" t="s">
        <v>199</v>
      </c>
      <c r="G412" s="88"/>
    </row>
    <row r="413" spans="1:7" ht="11.25" customHeight="1" outlineLevel="1">
      <c r="A413" s="74"/>
      <c r="B413" s="75"/>
      <c r="C413" s="76" t="s">
        <v>508</v>
      </c>
      <c r="D413" s="78"/>
      <c r="E413" s="77">
        <v>3618900</v>
      </c>
      <c r="F413" s="79"/>
      <c r="G413" s="80"/>
    </row>
    <row r="414" spans="1:7" ht="32.25" customHeight="1" outlineLevel="2">
      <c r="A414" s="60"/>
      <c r="B414" s="61"/>
      <c r="C414" s="64"/>
      <c r="D414" s="65"/>
      <c r="E414" s="62">
        <v>3618900</v>
      </c>
      <c r="F414" s="88" t="s">
        <v>509</v>
      </c>
      <c r="G414" s="88"/>
    </row>
    <row r="415" spans="1:7" ht="11.25" customHeight="1" outlineLevel="1">
      <c r="A415" s="74"/>
      <c r="B415" s="75"/>
      <c r="C415" s="76" t="s">
        <v>75</v>
      </c>
      <c r="D415" s="78"/>
      <c r="E415" s="77">
        <v>38715124</v>
      </c>
      <c r="F415" s="79"/>
      <c r="G415" s="80"/>
    </row>
    <row r="416" spans="1:7" ht="32.25" customHeight="1" outlineLevel="2">
      <c r="A416" s="60"/>
      <c r="B416" s="61"/>
      <c r="C416" s="64"/>
      <c r="D416" s="65"/>
      <c r="E416" s="62">
        <v>7500000</v>
      </c>
      <c r="F416" s="88" t="s">
        <v>76</v>
      </c>
      <c r="G416" s="88"/>
    </row>
    <row r="417" spans="1:7" ht="32.25" customHeight="1" outlineLevel="2">
      <c r="A417" s="60"/>
      <c r="B417" s="61"/>
      <c r="C417" s="64"/>
      <c r="D417" s="65"/>
      <c r="E417" s="62">
        <v>2500000</v>
      </c>
      <c r="F417" s="88" t="s">
        <v>77</v>
      </c>
      <c r="G417" s="88"/>
    </row>
    <row r="418" spans="1:7" ht="32.25" customHeight="1" outlineLevel="2">
      <c r="A418" s="60"/>
      <c r="B418" s="61"/>
      <c r="C418" s="64"/>
      <c r="D418" s="65"/>
      <c r="E418" s="62">
        <v>1756124</v>
      </c>
      <c r="F418" s="88" t="s">
        <v>378</v>
      </c>
      <c r="G418" s="88"/>
    </row>
    <row r="419" spans="1:7" ht="32.25" customHeight="1" outlineLevel="2">
      <c r="A419" s="60"/>
      <c r="B419" s="61"/>
      <c r="C419" s="64"/>
      <c r="D419" s="65"/>
      <c r="E419" s="62">
        <v>6559000</v>
      </c>
      <c r="F419" s="88" t="s">
        <v>379</v>
      </c>
      <c r="G419" s="88"/>
    </row>
    <row r="420" spans="1:7" ht="21.75" customHeight="1" outlineLevel="2">
      <c r="A420" s="60"/>
      <c r="B420" s="61"/>
      <c r="C420" s="64"/>
      <c r="D420" s="65"/>
      <c r="E420" s="62">
        <v>10000000</v>
      </c>
      <c r="F420" s="88" t="s">
        <v>215</v>
      </c>
      <c r="G420" s="88"/>
    </row>
    <row r="421" spans="1:7" ht="21.75" customHeight="1" outlineLevel="2">
      <c r="A421" s="60"/>
      <c r="B421" s="61"/>
      <c r="C421" s="64"/>
      <c r="D421" s="65"/>
      <c r="E421" s="62">
        <v>10000000</v>
      </c>
      <c r="F421" s="88" t="s">
        <v>78</v>
      </c>
      <c r="G421" s="88"/>
    </row>
    <row r="422" spans="1:7" ht="21.75" customHeight="1" outlineLevel="2">
      <c r="A422" s="60"/>
      <c r="B422" s="61"/>
      <c r="C422" s="64"/>
      <c r="D422" s="65"/>
      <c r="E422" s="62">
        <v>400000</v>
      </c>
      <c r="F422" s="88" t="s">
        <v>372</v>
      </c>
      <c r="G422" s="88"/>
    </row>
    <row r="423" spans="1:7" ht="21.75" customHeight="1">
      <c r="A423" s="96" t="s">
        <v>79</v>
      </c>
      <c r="B423" s="96"/>
      <c r="C423" s="96"/>
      <c r="D423" s="70">
        <v>37235156</v>
      </c>
      <c r="E423" s="70">
        <v>26257102</v>
      </c>
      <c r="F423" s="72"/>
      <c r="G423" s="73"/>
    </row>
    <row r="424" spans="1:7" ht="11.25" customHeight="1" outlineLevel="1">
      <c r="A424" s="74"/>
      <c r="B424" s="75"/>
      <c r="C424" s="76" t="s">
        <v>380</v>
      </c>
      <c r="D424" s="77">
        <v>22108376</v>
      </c>
      <c r="E424" s="78"/>
      <c r="F424" s="79"/>
      <c r="G424" s="80"/>
    </row>
    <row r="425" spans="1:7" ht="21.75" customHeight="1" outlineLevel="2">
      <c r="A425" s="60"/>
      <c r="B425" s="61"/>
      <c r="C425" s="64"/>
      <c r="D425" s="62">
        <v>-6372824</v>
      </c>
      <c r="E425" s="65"/>
      <c r="F425" s="88" t="s">
        <v>351</v>
      </c>
      <c r="G425" s="88"/>
    </row>
    <row r="426" spans="1:7" ht="11.25" customHeight="1" outlineLevel="2">
      <c r="A426" s="60"/>
      <c r="B426" s="61"/>
      <c r="C426" s="64"/>
      <c r="D426" s="62">
        <v>28481200</v>
      </c>
      <c r="E426" s="65"/>
      <c r="F426" s="88" t="s">
        <v>446</v>
      </c>
      <c r="G426" s="88"/>
    </row>
    <row r="427" spans="1:7" ht="11.25" customHeight="1" outlineLevel="1">
      <c r="A427" s="74"/>
      <c r="B427" s="75"/>
      <c r="C427" s="76" t="s">
        <v>381</v>
      </c>
      <c r="D427" s="77">
        <v>-1966800</v>
      </c>
      <c r="E427" s="77">
        <v>605000</v>
      </c>
      <c r="F427" s="79"/>
      <c r="G427" s="80"/>
    </row>
    <row r="428" spans="1:7" ht="11.25" customHeight="1" outlineLevel="2">
      <c r="A428" s="60"/>
      <c r="B428" s="61"/>
      <c r="C428" s="64"/>
      <c r="D428" s="65"/>
      <c r="E428" s="62">
        <v>4100000</v>
      </c>
      <c r="F428" s="88" t="s">
        <v>382</v>
      </c>
      <c r="G428" s="88"/>
    </row>
    <row r="429" spans="1:7" ht="32.25" customHeight="1" outlineLevel="2">
      <c r="A429" s="60"/>
      <c r="B429" s="61"/>
      <c r="C429" s="64"/>
      <c r="D429" s="62">
        <v>-3966800</v>
      </c>
      <c r="E429" s="65"/>
      <c r="F429" s="88" t="s">
        <v>336</v>
      </c>
      <c r="G429" s="88"/>
    </row>
    <row r="430" spans="1:7" ht="32.25" customHeight="1" outlineLevel="2">
      <c r="A430" s="60"/>
      <c r="B430" s="61"/>
      <c r="C430" s="64"/>
      <c r="D430" s="65"/>
      <c r="E430" s="62">
        <v>-3495000</v>
      </c>
      <c r="F430" s="88" t="s">
        <v>337</v>
      </c>
      <c r="G430" s="88"/>
    </row>
    <row r="431" spans="1:7" ht="11.25" customHeight="1" outlineLevel="2">
      <c r="A431" s="60"/>
      <c r="B431" s="61"/>
      <c r="C431" s="64"/>
      <c r="D431" s="62">
        <v>2000000</v>
      </c>
      <c r="E431" s="65"/>
      <c r="F431" s="88" t="s">
        <v>458</v>
      </c>
      <c r="G431" s="88"/>
    </row>
    <row r="432" spans="1:7" ht="11.25" customHeight="1" outlineLevel="1">
      <c r="A432" s="74"/>
      <c r="B432" s="75"/>
      <c r="C432" s="76" t="s">
        <v>459</v>
      </c>
      <c r="D432" s="77">
        <v>-2147400</v>
      </c>
      <c r="E432" s="78"/>
      <c r="F432" s="79"/>
      <c r="G432" s="80"/>
    </row>
    <row r="433" spans="1:7" ht="11.25" customHeight="1" outlineLevel="2">
      <c r="A433" s="60"/>
      <c r="B433" s="61"/>
      <c r="C433" s="64"/>
      <c r="D433" s="62">
        <v>-2147400</v>
      </c>
      <c r="E433" s="65"/>
      <c r="F433" s="88" t="s">
        <v>458</v>
      </c>
      <c r="G433" s="88"/>
    </row>
    <row r="434" spans="1:7" ht="11.25" customHeight="1" outlineLevel="1">
      <c r="A434" s="74"/>
      <c r="B434" s="75"/>
      <c r="C434" s="76" t="s">
        <v>460</v>
      </c>
      <c r="D434" s="77">
        <v>16395685</v>
      </c>
      <c r="E434" s="77">
        <v>605317</v>
      </c>
      <c r="F434" s="79"/>
      <c r="G434" s="80"/>
    </row>
    <row r="435" spans="1:7" ht="32.25" customHeight="1" outlineLevel="2">
      <c r="A435" s="60"/>
      <c r="B435" s="61"/>
      <c r="C435" s="64"/>
      <c r="D435" s="62">
        <v>16248285</v>
      </c>
      <c r="E435" s="62">
        <v>605317</v>
      </c>
      <c r="F435" s="88" t="s">
        <v>461</v>
      </c>
      <c r="G435" s="88"/>
    </row>
    <row r="436" spans="1:7" ht="11.25" customHeight="1" outlineLevel="2">
      <c r="A436" s="60"/>
      <c r="B436" s="61"/>
      <c r="C436" s="64"/>
      <c r="D436" s="62">
        <v>147400</v>
      </c>
      <c r="E436" s="65"/>
      <c r="F436" s="88" t="s">
        <v>458</v>
      </c>
      <c r="G436" s="88"/>
    </row>
    <row r="437" spans="1:7" ht="11.25" customHeight="1" outlineLevel="1">
      <c r="A437" s="74"/>
      <c r="B437" s="75"/>
      <c r="C437" s="76" t="s">
        <v>383</v>
      </c>
      <c r="D437" s="77">
        <v>-1266120</v>
      </c>
      <c r="E437" s="78"/>
      <c r="F437" s="79"/>
      <c r="G437" s="80"/>
    </row>
    <row r="438" spans="1:7" ht="21.75" customHeight="1" outlineLevel="2">
      <c r="A438" s="60"/>
      <c r="B438" s="61"/>
      <c r="C438" s="64"/>
      <c r="D438" s="62">
        <v>-1266120</v>
      </c>
      <c r="E438" s="65"/>
      <c r="F438" s="88" t="s">
        <v>510</v>
      </c>
      <c r="G438" s="88"/>
    </row>
    <row r="439" spans="1:7" ht="11.25" customHeight="1" outlineLevel="1">
      <c r="A439" s="74"/>
      <c r="B439" s="75"/>
      <c r="C439" s="76" t="s">
        <v>462</v>
      </c>
      <c r="D439" s="77">
        <v>-16248285</v>
      </c>
      <c r="E439" s="77">
        <v>-605317</v>
      </c>
      <c r="F439" s="79"/>
      <c r="G439" s="80"/>
    </row>
    <row r="440" spans="1:7" ht="32.25" customHeight="1" outlineLevel="2">
      <c r="A440" s="60"/>
      <c r="B440" s="61"/>
      <c r="C440" s="64"/>
      <c r="D440" s="62">
        <v>-16248285</v>
      </c>
      <c r="E440" s="62">
        <v>-605317</v>
      </c>
      <c r="F440" s="88" t="s">
        <v>461</v>
      </c>
      <c r="G440" s="88"/>
    </row>
    <row r="441" spans="1:7" ht="11.25" customHeight="1" outlineLevel="1">
      <c r="A441" s="74"/>
      <c r="B441" s="75"/>
      <c r="C441" s="76" t="s">
        <v>384</v>
      </c>
      <c r="D441" s="77">
        <v>3966800</v>
      </c>
      <c r="E441" s="78"/>
      <c r="F441" s="79"/>
      <c r="G441" s="80"/>
    </row>
    <row r="442" spans="1:7" ht="32.25" customHeight="1" outlineLevel="2">
      <c r="A442" s="60"/>
      <c r="B442" s="61"/>
      <c r="C442" s="64"/>
      <c r="D442" s="62">
        <v>3966800</v>
      </c>
      <c r="E442" s="65"/>
      <c r="F442" s="88" t="s">
        <v>336</v>
      </c>
      <c r="G442" s="88"/>
    </row>
    <row r="443" spans="1:7" ht="11.25" customHeight="1" outlineLevel="1">
      <c r="A443" s="74"/>
      <c r="B443" s="75"/>
      <c r="C443" s="76" t="s">
        <v>216</v>
      </c>
      <c r="D443" s="77">
        <v>9000900</v>
      </c>
      <c r="E443" s="78"/>
      <c r="F443" s="79"/>
      <c r="G443" s="80"/>
    </row>
    <row r="444" spans="1:7" ht="21.75" customHeight="1" outlineLevel="2">
      <c r="A444" s="60"/>
      <c r="B444" s="61"/>
      <c r="C444" s="64"/>
      <c r="D444" s="62">
        <v>9000900</v>
      </c>
      <c r="E444" s="65"/>
      <c r="F444" s="88" t="s">
        <v>261</v>
      </c>
      <c r="G444" s="88"/>
    </row>
    <row r="445" spans="1:7" ht="11.25" customHeight="1" outlineLevel="1">
      <c r="A445" s="74"/>
      <c r="B445" s="75"/>
      <c r="C445" s="76" t="s">
        <v>385</v>
      </c>
      <c r="D445" s="78"/>
      <c r="E445" s="77">
        <v>3495000</v>
      </c>
      <c r="F445" s="79"/>
      <c r="G445" s="80"/>
    </row>
    <row r="446" spans="1:7" ht="32.25" customHeight="1" outlineLevel="2">
      <c r="A446" s="60"/>
      <c r="B446" s="61"/>
      <c r="C446" s="64"/>
      <c r="D446" s="65"/>
      <c r="E446" s="62">
        <v>3495000</v>
      </c>
      <c r="F446" s="88" t="s">
        <v>337</v>
      </c>
      <c r="G446" s="88"/>
    </row>
    <row r="447" spans="1:7" ht="11.25" customHeight="1" outlineLevel="1">
      <c r="A447" s="74"/>
      <c r="B447" s="75"/>
      <c r="C447" s="76" t="s">
        <v>80</v>
      </c>
      <c r="D447" s="78"/>
      <c r="E447" s="77">
        <v>8155000</v>
      </c>
      <c r="F447" s="79"/>
      <c r="G447" s="80"/>
    </row>
    <row r="448" spans="1:7" ht="42.75" customHeight="1" outlineLevel="2">
      <c r="A448" s="60"/>
      <c r="B448" s="61"/>
      <c r="C448" s="64"/>
      <c r="D448" s="65"/>
      <c r="E448" s="62">
        <v>8155000</v>
      </c>
      <c r="F448" s="88" t="s">
        <v>37</v>
      </c>
      <c r="G448" s="88"/>
    </row>
    <row r="449" spans="1:7" ht="11.25" customHeight="1" outlineLevel="1">
      <c r="A449" s="74"/>
      <c r="B449" s="75"/>
      <c r="C449" s="76" t="s">
        <v>217</v>
      </c>
      <c r="D449" s="78"/>
      <c r="E449" s="77">
        <v>3485594</v>
      </c>
      <c r="F449" s="79"/>
      <c r="G449" s="80"/>
    </row>
    <row r="450" spans="1:7" ht="21.75" customHeight="1" outlineLevel="2">
      <c r="A450" s="60"/>
      <c r="B450" s="61"/>
      <c r="C450" s="64"/>
      <c r="D450" s="65"/>
      <c r="E450" s="62">
        <v>3485594</v>
      </c>
      <c r="F450" s="88" t="s">
        <v>203</v>
      </c>
      <c r="G450" s="88"/>
    </row>
    <row r="451" spans="1:7" ht="11.25" customHeight="1" outlineLevel="1">
      <c r="A451" s="74"/>
      <c r="B451" s="75"/>
      <c r="C451" s="76" t="s">
        <v>218</v>
      </c>
      <c r="D451" s="78"/>
      <c r="E451" s="77">
        <v>2806508</v>
      </c>
      <c r="F451" s="79"/>
      <c r="G451" s="80"/>
    </row>
    <row r="452" spans="1:7" ht="21.75" customHeight="1" outlineLevel="2">
      <c r="A452" s="60"/>
      <c r="B452" s="61"/>
      <c r="C452" s="64"/>
      <c r="D452" s="65"/>
      <c r="E452" s="62">
        <v>2806508</v>
      </c>
      <c r="F452" s="88" t="s">
        <v>205</v>
      </c>
      <c r="G452" s="88"/>
    </row>
    <row r="453" spans="1:7" ht="11.25" customHeight="1" outlineLevel="1">
      <c r="A453" s="74"/>
      <c r="B453" s="75"/>
      <c r="C453" s="76" t="s">
        <v>386</v>
      </c>
      <c r="D453" s="78"/>
      <c r="E453" s="77">
        <v>4822388</v>
      </c>
      <c r="F453" s="79"/>
      <c r="G453" s="80"/>
    </row>
    <row r="454" spans="1:7" ht="11.25" customHeight="1" outlineLevel="2">
      <c r="A454" s="60"/>
      <c r="B454" s="61"/>
      <c r="C454" s="64"/>
      <c r="D454" s="65"/>
      <c r="E454" s="62">
        <v>2200000</v>
      </c>
      <c r="F454" s="88" t="s">
        <v>387</v>
      </c>
      <c r="G454" s="88"/>
    </row>
    <row r="455" spans="1:7" ht="21.75" customHeight="1" outlineLevel="2">
      <c r="A455" s="60"/>
      <c r="B455" s="61"/>
      <c r="C455" s="64"/>
      <c r="D455" s="65"/>
      <c r="E455" s="62">
        <v>2622388</v>
      </c>
      <c r="F455" s="88" t="s">
        <v>463</v>
      </c>
      <c r="G455" s="88"/>
    </row>
    <row r="456" spans="1:7" ht="11.25" customHeight="1" outlineLevel="1">
      <c r="A456" s="74"/>
      <c r="B456" s="75"/>
      <c r="C456" s="76" t="s">
        <v>464</v>
      </c>
      <c r="D456" s="78"/>
      <c r="E456" s="77">
        <v>-1245198</v>
      </c>
      <c r="F456" s="79"/>
      <c r="G456" s="80"/>
    </row>
    <row r="457" spans="1:7" ht="11.25" customHeight="1" outlineLevel="2">
      <c r="A457" s="60"/>
      <c r="B457" s="61"/>
      <c r="C457" s="64"/>
      <c r="D457" s="65"/>
      <c r="E457" s="62">
        <v>-1245198</v>
      </c>
      <c r="F457" s="88" t="s">
        <v>465</v>
      </c>
      <c r="G457" s="88"/>
    </row>
    <row r="458" spans="1:7" ht="11.25" customHeight="1" outlineLevel="1">
      <c r="A458" s="74"/>
      <c r="B458" s="75"/>
      <c r="C458" s="76" t="s">
        <v>466</v>
      </c>
      <c r="D458" s="78"/>
      <c r="E458" s="77">
        <v>-1377190</v>
      </c>
      <c r="F458" s="79"/>
      <c r="G458" s="80"/>
    </row>
    <row r="459" spans="1:7" ht="11.25" customHeight="1" outlineLevel="2">
      <c r="A459" s="60"/>
      <c r="B459" s="61"/>
      <c r="C459" s="64"/>
      <c r="D459" s="65"/>
      <c r="E459" s="62">
        <v>-1377190</v>
      </c>
      <c r="F459" s="88" t="s">
        <v>467</v>
      </c>
      <c r="G459" s="88"/>
    </row>
    <row r="460" spans="1:7" ht="11.25" customHeight="1" outlineLevel="1">
      <c r="A460" s="74"/>
      <c r="B460" s="75"/>
      <c r="C460" s="76" t="s">
        <v>219</v>
      </c>
      <c r="D460" s="77">
        <v>7392000</v>
      </c>
      <c r="E460" s="78"/>
      <c r="F460" s="79"/>
      <c r="G460" s="80"/>
    </row>
    <row r="461" spans="1:7" ht="11.25" customHeight="1" outlineLevel="2">
      <c r="A461" s="60"/>
      <c r="B461" s="61"/>
      <c r="C461" s="64"/>
      <c r="D461" s="62">
        <v>7392000</v>
      </c>
      <c r="E461" s="65"/>
      <c r="F461" s="88" t="s">
        <v>199</v>
      </c>
      <c r="G461" s="88"/>
    </row>
    <row r="462" spans="1:7" ht="11.25" customHeight="1" outlineLevel="1">
      <c r="A462" s="74"/>
      <c r="B462" s="75"/>
      <c r="C462" s="76" t="s">
        <v>81</v>
      </c>
      <c r="D462" s="78"/>
      <c r="E462" s="77">
        <v>5510000</v>
      </c>
      <c r="F462" s="79"/>
      <c r="G462" s="80"/>
    </row>
    <row r="463" spans="1:7" ht="42.75" customHeight="1" outlineLevel="2">
      <c r="A463" s="60"/>
      <c r="B463" s="61"/>
      <c r="C463" s="64"/>
      <c r="D463" s="65"/>
      <c r="E463" s="62">
        <v>400000</v>
      </c>
      <c r="F463" s="88" t="s">
        <v>82</v>
      </c>
      <c r="G463" s="88"/>
    </row>
    <row r="464" spans="1:7" ht="32.25" customHeight="1" outlineLevel="2">
      <c r="A464" s="60"/>
      <c r="B464" s="61"/>
      <c r="C464" s="64"/>
      <c r="D464" s="65"/>
      <c r="E464" s="62">
        <v>1280000</v>
      </c>
      <c r="F464" s="88" t="s">
        <v>83</v>
      </c>
      <c r="G464" s="88"/>
    </row>
    <row r="465" spans="1:7" ht="32.25" customHeight="1" outlineLevel="2">
      <c r="A465" s="60"/>
      <c r="B465" s="61"/>
      <c r="C465" s="64"/>
      <c r="D465" s="65"/>
      <c r="E465" s="62">
        <v>800000</v>
      </c>
      <c r="F465" s="88" t="s">
        <v>84</v>
      </c>
      <c r="G465" s="88"/>
    </row>
    <row r="466" spans="1:7" ht="21.75" customHeight="1" outlineLevel="2">
      <c r="A466" s="60"/>
      <c r="B466" s="61"/>
      <c r="C466" s="64"/>
      <c r="D466" s="65"/>
      <c r="E466" s="62">
        <v>1221000</v>
      </c>
      <c r="F466" s="88" t="s">
        <v>388</v>
      </c>
      <c r="G466" s="88"/>
    </row>
    <row r="467" spans="1:7" ht="21.75" customHeight="1" outlineLevel="2">
      <c r="A467" s="60"/>
      <c r="B467" s="61"/>
      <c r="C467" s="64"/>
      <c r="D467" s="65"/>
      <c r="E467" s="62">
        <v>1663000</v>
      </c>
      <c r="F467" s="88" t="s">
        <v>389</v>
      </c>
      <c r="G467" s="88"/>
    </row>
    <row r="468" spans="1:7" ht="32.25" customHeight="1" outlineLevel="2">
      <c r="A468" s="60"/>
      <c r="B468" s="61"/>
      <c r="C468" s="64"/>
      <c r="D468" s="65"/>
      <c r="E468" s="62">
        <v>146000</v>
      </c>
      <c r="F468" s="88" t="s">
        <v>390</v>
      </c>
      <c r="G468" s="88"/>
    </row>
    <row r="469" spans="1:7" ht="21.75" customHeight="1">
      <c r="A469" s="96" t="s">
        <v>85</v>
      </c>
      <c r="B469" s="96"/>
      <c r="C469" s="96"/>
      <c r="D469" s="70">
        <v>26543135</v>
      </c>
      <c r="E469" s="70">
        <v>54560302</v>
      </c>
      <c r="F469" s="72"/>
      <c r="G469" s="73"/>
    </row>
    <row r="470" spans="1:7" ht="11.25" customHeight="1" outlineLevel="1">
      <c r="A470" s="74"/>
      <c r="B470" s="75"/>
      <c r="C470" s="76" t="s">
        <v>468</v>
      </c>
      <c r="D470" s="78"/>
      <c r="E470" s="77">
        <v>150000</v>
      </c>
      <c r="F470" s="79"/>
      <c r="G470" s="80"/>
    </row>
    <row r="471" spans="1:7" ht="11.25" customHeight="1" outlineLevel="2">
      <c r="A471" s="60"/>
      <c r="B471" s="61"/>
      <c r="C471" s="64"/>
      <c r="D471" s="65"/>
      <c r="E471" s="62">
        <v>150000</v>
      </c>
      <c r="F471" s="88" t="s">
        <v>469</v>
      </c>
      <c r="G471" s="88"/>
    </row>
    <row r="472" spans="1:7" ht="11.25" customHeight="1" outlineLevel="1">
      <c r="A472" s="74"/>
      <c r="B472" s="75"/>
      <c r="C472" s="76" t="s">
        <v>470</v>
      </c>
      <c r="D472" s="77">
        <v>15178800</v>
      </c>
      <c r="E472" s="78"/>
      <c r="F472" s="79"/>
      <c r="G472" s="80"/>
    </row>
    <row r="473" spans="1:7" ht="11.25" customHeight="1" outlineLevel="2">
      <c r="A473" s="60"/>
      <c r="B473" s="61"/>
      <c r="C473" s="64"/>
      <c r="D473" s="62">
        <v>15178800</v>
      </c>
      <c r="E473" s="65"/>
      <c r="F473" s="88" t="s">
        <v>446</v>
      </c>
      <c r="G473" s="88"/>
    </row>
    <row r="474" spans="1:7" ht="11.25" customHeight="1" outlineLevel="1">
      <c r="A474" s="74"/>
      <c r="B474" s="75"/>
      <c r="C474" s="76" t="s">
        <v>391</v>
      </c>
      <c r="D474" s="77">
        <v>-1329800</v>
      </c>
      <c r="E474" s="77">
        <v>-4055900</v>
      </c>
      <c r="F474" s="79"/>
      <c r="G474" s="80"/>
    </row>
    <row r="475" spans="1:7" ht="32.25" customHeight="1" outlineLevel="2">
      <c r="A475" s="60"/>
      <c r="B475" s="61"/>
      <c r="C475" s="64"/>
      <c r="D475" s="62">
        <v>-1329800</v>
      </c>
      <c r="E475" s="62">
        <v>-950900</v>
      </c>
      <c r="F475" s="88" t="s">
        <v>336</v>
      </c>
      <c r="G475" s="88"/>
    </row>
    <row r="476" spans="1:7" ht="32.25" customHeight="1" outlineLevel="2">
      <c r="A476" s="60"/>
      <c r="B476" s="61"/>
      <c r="C476" s="64"/>
      <c r="D476" s="65"/>
      <c r="E476" s="62">
        <v>-3105000</v>
      </c>
      <c r="F476" s="88" t="s">
        <v>337</v>
      </c>
      <c r="G476" s="88"/>
    </row>
    <row r="477" spans="1:7" ht="11.25" customHeight="1" outlineLevel="1">
      <c r="A477" s="74"/>
      <c r="B477" s="75"/>
      <c r="C477" s="76" t="s">
        <v>392</v>
      </c>
      <c r="D477" s="77">
        <v>1329800</v>
      </c>
      <c r="E477" s="77">
        <v>950900</v>
      </c>
      <c r="F477" s="79"/>
      <c r="G477" s="80"/>
    </row>
    <row r="478" spans="1:7" ht="32.25" customHeight="1" outlineLevel="2">
      <c r="A478" s="60"/>
      <c r="B478" s="61"/>
      <c r="C478" s="64"/>
      <c r="D478" s="62">
        <v>1329800</v>
      </c>
      <c r="E478" s="62">
        <v>950900</v>
      </c>
      <c r="F478" s="88" t="s">
        <v>336</v>
      </c>
      <c r="G478" s="88"/>
    </row>
    <row r="479" spans="1:7" ht="11.25" customHeight="1" outlineLevel="1">
      <c r="A479" s="74"/>
      <c r="B479" s="75"/>
      <c r="C479" s="76" t="s">
        <v>220</v>
      </c>
      <c r="D479" s="77">
        <v>5054600</v>
      </c>
      <c r="E479" s="77">
        <v>2218700</v>
      </c>
      <c r="F479" s="79"/>
      <c r="G479" s="80"/>
    </row>
    <row r="480" spans="1:7" ht="21.75" customHeight="1" outlineLevel="2">
      <c r="A480" s="60"/>
      <c r="B480" s="61"/>
      <c r="C480" s="64"/>
      <c r="D480" s="62">
        <v>5054600</v>
      </c>
      <c r="E480" s="62">
        <v>2218700</v>
      </c>
      <c r="F480" s="88" t="s">
        <v>261</v>
      </c>
      <c r="G480" s="88"/>
    </row>
    <row r="481" spans="1:7" ht="11.25" customHeight="1" outlineLevel="1">
      <c r="A481" s="74"/>
      <c r="B481" s="75"/>
      <c r="C481" s="76" t="s">
        <v>393</v>
      </c>
      <c r="D481" s="78"/>
      <c r="E481" s="77">
        <v>3105000</v>
      </c>
      <c r="F481" s="79"/>
      <c r="G481" s="80"/>
    </row>
    <row r="482" spans="1:7" ht="32.25" customHeight="1" outlineLevel="2">
      <c r="A482" s="60"/>
      <c r="B482" s="61"/>
      <c r="C482" s="64"/>
      <c r="D482" s="65"/>
      <c r="E482" s="62">
        <v>3105000</v>
      </c>
      <c r="F482" s="88" t="s">
        <v>337</v>
      </c>
      <c r="G482" s="88"/>
    </row>
    <row r="483" spans="1:7" ht="11.25" customHeight="1" outlineLevel="1">
      <c r="A483" s="74"/>
      <c r="B483" s="75"/>
      <c r="C483" s="76" t="s">
        <v>86</v>
      </c>
      <c r="D483" s="78"/>
      <c r="E483" s="77">
        <v>7245000</v>
      </c>
      <c r="F483" s="79"/>
      <c r="G483" s="80"/>
    </row>
    <row r="484" spans="1:7" ht="42.75" customHeight="1" outlineLevel="2">
      <c r="A484" s="60"/>
      <c r="B484" s="61"/>
      <c r="C484" s="64"/>
      <c r="D484" s="65"/>
      <c r="E484" s="62">
        <v>7245000</v>
      </c>
      <c r="F484" s="88" t="s">
        <v>37</v>
      </c>
      <c r="G484" s="88"/>
    </row>
    <row r="485" spans="1:7" ht="11.25" customHeight="1" outlineLevel="1">
      <c r="A485" s="74"/>
      <c r="B485" s="75"/>
      <c r="C485" s="76" t="s">
        <v>221</v>
      </c>
      <c r="D485" s="77">
        <v>350000</v>
      </c>
      <c r="E485" s="77">
        <v>3084815</v>
      </c>
      <c r="F485" s="79"/>
      <c r="G485" s="80"/>
    </row>
    <row r="486" spans="1:7" ht="42.75" customHeight="1" outlineLevel="2">
      <c r="A486" s="60"/>
      <c r="B486" s="61"/>
      <c r="C486" s="64"/>
      <c r="D486" s="62">
        <v>350000</v>
      </c>
      <c r="E486" s="62">
        <v>3084815</v>
      </c>
      <c r="F486" s="88" t="s">
        <v>156</v>
      </c>
      <c r="G486" s="88"/>
    </row>
    <row r="487" spans="1:7" ht="11.25" customHeight="1" outlineLevel="1">
      <c r="A487" s="74"/>
      <c r="B487" s="75"/>
      <c r="C487" s="76" t="s">
        <v>222</v>
      </c>
      <c r="D487" s="78"/>
      <c r="E487" s="77">
        <v>7153522</v>
      </c>
      <c r="F487" s="79"/>
      <c r="G487" s="80"/>
    </row>
    <row r="488" spans="1:7" ht="21.75" customHeight="1" outlineLevel="2">
      <c r="A488" s="60"/>
      <c r="B488" s="61"/>
      <c r="C488" s="64"/>
      <c r="D488" s="65"/>
      <c r="E488" s="62">
        <v>7153522</v>
      </c>
      <c r="F488" s="88" t="s">
        <v>203</v>
      </c>
      <c r="G488" s="88"/>
    </row>
    <row r="489" spans="1:7" ht="11.25" customHeight="1" outlineLevel="1">
      <c r="A489" s="74"/>
      <c r="B489" s="75"/>
      <c r="C489" s="76" t="s">
        <v>223</v>
      </c>
      <c r="D489" s="78"/>
      <c r="E489" s="77">
        <v>3590400</v>
      </c>
      <c r="F489" s="79"/>
      <c r="G489" s="80"/>
    </row>
    <row r="490" spans="1:7" ht="21.75" customHeight="1" outlineLevel="2">
      <c r="A490" s="60"/>
      <c r="B490" s="61"/>
      <c r="C490" s="64"/>
      <c r="D490" s="65"/>
      <c r="E490" s="62">
        <v>3590400</v>
      </c>
      <c r="F490" s="88" t="s">
        <v>205</v>
      </c>
      <c r="G490" s="88"/>
    </row>
    <row r="491" spans="1:7" ht="11.25" customHeight="1" outlineLevel="1">
      <c r="A491" s="74"/>
      <c r="B491" s="75"/>
      <c r="C491" s="76" t="s">
        <v>394</v>
      </c>
      <c r="D491" s="77">
        <v>1401135</v>
      </c>
      <c r="E491" s="77">
        <v>11267865</v>
      </c>
      <c r="F491" s="79"/>
      <c r="G491" s="80"/>
    </row>
    <row r="492" spans="1:7" ht="21.75" customHeight="1" outlineLevel="2">
      <c r="A492" s="60"/>
      <c r="B492" s="61"/>
      <c r="C492" s="64"/>
      <c r="D492" s="62">
        <v>1401135</v>
      </c>
      <c r="E492" s="62">
        <v>11267865</v>
      </c>
      <c r="F492" s="88" t="s">
        <v>364</v>
      </c>
      <c r="G492" s="88"/>
    </row>
    <row r="493" spans="1:7" ht="11.25" customHeight="1" outlineLevel="1">
      <c r="A493" s="74"/>
      <c r="B493" s="75"/>
      <c r="C493" s="76" t="s">
        <v>471</v>
      </c>
      <c r="D493" s="78"/>
      <c r="E493" s="77">
        <v>-90800</v>
      </c>
      <c r="F493" s="79"/>
      <c r="G493" s="80"/>
    </row>
    <row r="494" spans="1:7" ht="11.25" customHeight="1" outlineLevel="2">
      <c r="A494" s="60"/>
      <c r="B494" s="61"/>
      <c r="C494" s="64"/>
      <c r="D494" s="65"/>
      <c r="E494" s="62">
        <v>-90800</v>
      </c>
      <c r="F494" s="88" t="s">
        <v>472</v>
      </c>
      <c r="G494" s="88"/>
    </row>
    <row r="495" spans="1:7" ht="11.25" customHeight="1" outlineLevel="1">
      <c r="A495" s="74"/>
      <c r="B495" s="75"/>
      <c r="C495" s="76" t="s">
        <v>473</v>
      </c>
      <c r="D495" s="78"/>
      <c r="E495" s="77">
        <v>-59200</v>
      </c>
      <c r="F495" s="79"/>
      <c r="G495" s="80"/>
    </row>
    <row r="496" spans="1:7" ht="11.25" customHeight="1" outlineLevel="2">
      <c r="A496" s="60"/>
      <c r="B496" s="61"/>
      <c r="C496" s="64"/>
      <c r="D496" s="65"/>
      <c r="E496" s="62">
        <v>-59200</v>
      </c>
      <c r="F496" s="88" t="s">
        <v>474</v>
      </c>
      <c r="G496" s="88"/>
    </row>
    <row r="497" spans="1:7" ht="11.25" customHeight="1" outlineLevel="1">
      <c r="A497" s="74"/>
      <c r="B497" s="75"/>
      <c r="C497" s="76" t="s">
        <v>224</v>
      </c>
      <c r="D497" s="77">
        <v>4558600</v>
      </c>
      <c r="E497" s="78"/>
      <c r="F497" s="79"/>
      <c r="G497" s="80"/>
    </row>
    <row r="498" spans="1:7" ht="11.25" customHeight="1" outlineLevel="2">
      <c r="A498" s="60"/>
      <c r="B498" s="61"/>
      <c r="C498" s="64"/>
      <c r="D498" s="62">
        <v>4558600</v>
      </c>
      <c r="E498" s="65"/>
      <c r="F498" s="88" t="s">
        <v>199</v>
      </c>
      <c r="G498" s="88"/>
    </row>
    <row r="499" spans="1:7" ht="11.25" customHeight="1" outlineLevel="1">
      <c r="A499" s="74"/>
      <c r="B499" s="75"/>
      <c r="C499" s="76" t="s">
        <v>87</v>
      </c>
      <c r="D499" s="78"/>
      <c r="E499" s="77">
        <v>20000000</v>
      </c>
      <c r="F499" s="79"/>
      <c r="G499" s="80"/>
    </row>
    <row r="500" spans="1:7" ht="21.75" customHeight="1" outlineLevel="2">
      <c r="A500" s="60"/>
      <c r="B500" s="61"/>
      <c r="C500" s="64"/>
      <c r="D500" s="65"/>
      <c r="E500" s="62">
        <v>10000000</v>
      </c>
      <c r="F500" s="88" t="s">
        <v>88</v>
      </c>
      <c r="G500" s="88"/>
    </row>
    <row r="501" spans="1:7" ht="21.75" customHeight="1" outlineLevel="2">
      <c r="A501" s="60"/>
      <c r="B501" s="61"/>
      <c r="C501" s="64"/>
      <c r="D501" s="65"/>
      <c r="E501" s="62">
        <v>10000000</v>
      </c>
      <c r="F501" s="88" t="s">
        <v>395</v>
      </c>
      <c r="G501" s="88"/>
    </row>
    <row r="502" spans="1:7" ht="21.75" customHeight="1">
      <c r="A502" s="96" t="s">
        <v>89</v>
      </c>
      <c r="B502" s="96"/>
      <c r="C502" s="96"/>
      <c r="D502" s="70">
        <v>18449734</v>
      </c>
      <c r="E502" s="70">
        <v>5255221</v>
      </c>
      <c r="F502" s="72"/>
      <c r="G502" s="73"/>
    </row>
    <row r="503" spans="1:7" ht="11.25" customHeight="1" outlineLevel="1">
      <c r="A503" s="74"/>
      <c r="B503" s="75"/>
      <c r="C503" s="76" t="s">
        <v>396</v>
      </c>
      <c r="D503" s="77">
        <v>8322304</v>
      </c>
      <c r="E503" s="78"/>
      <c r="F503" s="79"/>
      <c r="G503" s="80"/>
    </row>
    <row r="504" spans="1:7" ht="21.75" customHeight="1" outlineLevel="2">
      <c r="A504" s="60"/>
      <c r="B504" s="61"/>
      <c r="C504" s="64"/>
      <c r="D504" s="62">
        <v>-3777696</v>
      </c>
      <c r="E504" s="65"/>
      <c r="F504" s="88" t="s">
        <v>351</v>
      </c>
      <c r="G504" s="88"/>
    </row>
    <row r="505" spans="1:7" ht="11.25" customHeight="1" outlineLevel="2">
      <c r="A505" s="60"/>
      <c r="B505" s="61"/>
      <c r="C505" s="64"/>
      <c r="D505" s="62">
        <v>12100000</v>
      </c>
      <c r="E505" s="65"/>
      <c r="F505" s="88" t="s">
        <v>446</v>
      </c>
      <c r="G505" s="88"/>
    </row>
    <row r="506" spans="1:7" ht="11.25" customHeight="1" outlineLevel="1">
      <c r="A506" s="74"/>
      <c r="B506" s="75"/>
      <c r="C506" s="76" t="s">
        <v>397</v>
      </c>
      <c r="D506" s="77">
        <v>-1108800</v>
      </c>
      <c r="E506" s="77">
        <v>-1492500</v>
      </c>
      <c r="F506" s="79"/>
      <c r="G506" s="80"/>
    </row>
    <row r="507" spans="1:7" ht="32.25" customHeight="1" outlineLevel="2">
      <c r="A507" s="60"/>
      <c r="B507" s="61"/>
      <c r="C507" s="64"/>
      <c r="D507" s="62">
        <v>-1108800</v>
      </c>
      <c r="E507" s="65"/>
      <c r="F507" s="88" t="s">
        <v>336</v>
      </c>
      <c r="G507" s="88"/>
    </row>
    <row r="508" spans="1:7" ht="32.25" customHeight="1" outlineLevel="2">
      <c r="A508" s="60"/>
      <c r="B508" s="61"/>
      <c r="C508" s="64"/>
      <c r="D508" s="65"/>
      <c r="E508" s="62">
        <v>-1492500</v>
      </c>
      <c r="F508" s="88" t="s">
        <v>337</v>
      </c>
      <c r="G508" s="88"/>
    </row>
    <row r="509" spans="1:7" ht="11.25" customHeight="1" outlineLevel="1">
      <c r="A509" s="74"/>
      <c r="B509" s="75"/>
      <c r="C509" s="76" t="s">
        <v>398</v>
      </c>
      <c r="D509" s="77">
        <v>1108800</v>
      </c>
      <c r="E509" s="78"/>
      <c r="F509" s="79"/>
      <c r="G509" s="80"/>
    </row>
    <row r="510" spans="1:7" ht="32.25" customHeight="1" outlineLevel="2">
      <c r="A510" s="60"/>
      <c r="B510" s="61"/>
      <c r="C510" s="64"/>
      <c r="D510" s="62">
        <v>1108800</v>
      </c>
      <c r="E510" s="65"/>
      <c r="F510" s="88" t="s">
        <v>336</v>
      </c>
      <c r="G510" s="88"/>
    </row>
    <row r="511" spans="1:7" ht="11.25" customHeight="1" outlineLevel="1">
      <c r="A511" s="74"/>
      <c r="B511" s="75"/>
      <c r="C511" s="76" t="s">
        <v>225</v>
      </c>
      <c r="D511" s="77">
        <v>4113700</v>
      </c>
      <c r="E511" s="78"/>
      <c r="F511" s="79"/>
      <c r="G511" s="80"/>
    </row>
    <row r="512" spans="1:7" ht="21.75" customHeight="1" outlineLevel="2">
      <c r="A512" s="60"/>
      <c r="B512" s="61"/>
      <c r="C512" s="64"/>
      <c r="D512" s="62">
        <v>4113700</v>
      </c>
      <c r="E512" s="65"/>
      <c r="F512" s="88" t="s">
        <v>261</v>
      </c>
      <c r="G512" s="88"/>
    </row>
    <row r="513" spans="1:7" ht="11.25" customHeight="1" outlineLevel="1">
      <c r="A513" s="74"/>
      <c r="B513" s="75"/>
      <c r="C513" s="76" t="s">
        <v>399</v>
      </c>
      <c r="D513" s="78"/>
      <c r="E513" s="77">
        <v>1492500</v>
      </c>
      <c r="F513" s="79"/>
      <c r="G513" s="80"/>
    </row>
    <row r="514" spans="1:7" ht="32.25" customHeight="1" outlineLevel="2">
      <c r="A514" s="60"/>
      <c r="B514" s="61"/>
      <c r="C514" s="64"/>
      <c r="D514" s="65"/>
      <c r="E514" s="62">
        <v>1492500</v>
      </c>
      <c r="F514" s="88" t="s">
        <v>337</v>
      </c>
      <c r="G514" s="88"/>
    </row>
    <row r="515" spans="1:7" ht="11.25" customHeight="1" outlineLevel="1">
      <c r="A515" s="74"/>
      <c r="B515" s="75"/>
      <c r="C515" s="76" t="s">
        <v>90</v>
      </c>
      <c r="D515" s="78"/>
      <c r="E515" s="77">
        <v>3482500</v>
      </c>
      <c r="F515" s="79"/>
      <c r="G515" s="80"/>
    </row>
    <row r="516" spans="1:7" ht="42.75" customHeight="1" outlineLevel="2">
      <c r="A516" s="60"/>
      <c r="B516" s="61"/>
      <c r="C516" s="64"/>
      <c r="D516" s="65"/>
      <c r="E516" s="62">
        <v>3482500</v>
      </c>
      <c r="F516" s="88" t="s">
        <v>37</v>
      </c>
      <c r="G516" s="88"/>
    </row>
    <row r="517" spans="1:7" ht="11.25" customHeight="1" outlineLevel="1">
      <c r="A517" s="74"/>
      <c r="B517" s="75"/>
      <c r="C517" s="76" t="s">
        <v>226</v>
      </c>
      <c r="D517" s="78"/>
      <c r="E517" s="77">
        <v>1403254</v>
      </c>
      <c r="F517" s="79"/>
      <c r="G517" s="80"/>
    </row>
    <row r="518" spans="1:7" ht="21.75" customHeight="1" outlineLevel="2">
      <c r="A518" s="60"/>
      <c r="B518" s="61"/>
      <c r="C518" s="64"/>
      <c r="D518" s="65"/>
      <c r="E518" s="62">
        <v>1403254</v>
      </c>
      <c r="F518" s="88" t="s">
        <v>205</v>
      </c>
      <c r="G518" s="88"/>
    </row>
    <row r="519" spans="1:7" ht="11.25" customHeight="1" outlineLevel="1">
      <c r="A519" s="74"/>
      <c r="B519" s="75"/>
      <c r="C519" s="76" t="s">
        <v>227</v>
      </c>
      <c r="D519" s="78"/>
      <c r="E519" s="77">
        <v>70467</v>
      </c>
      <c r="F519" s="79"/>
      <c r="G519" s="80"/>
    </row>
    <row r="520" spans="1:7" ht="42.75" customHeight="1" outlineLevel="2">
      <c r="A520" s="60"/>
      <c r="B520" s="61"/>
      <c r="C520" s="64"/>
      <c r="D520" s="65"/>
      <c r="E520" s="62">
        <v>70467</v>
      </c>
      <c r="F520" s="88" t="s">
        <v>400</v>
      </c>
      <c r="G520" s="88"/>
    </row>
    <row r="521" spans="1:7" ht="11.25" customHeight="1" outlineLevel="1">
      <c r="A521" s="74"/>
      <c r="B521" s="75"/>
      <c r="C521" s="76" t="s">
        <v>228</v>
      </c>
      <c r="D521" s="77">
        <v>6013730</v>
      </c>
      <c r="E521" s="78"/>
      <c r="F521" s="79"/>
      <c r="G521" s="80"/>
    </row>
    <row r="522" spans="1:7" ht="11.25" customHeight="1" outlineLevel="2">
      <c r="A522" s="60"/>
      <c r="B522" s="61"/>
      <c r="C522" s="64"/>
      <c r="D522" s="62">
        <v>6013730</v>
      </c>
      <c r="E522" s="65"/>
      <c r="F522" s="88" t="s">
        <v>199</v>
      </c>
      <c r="G522" s="88"/>
    </row>
    <row r="523" spans="1:7" ht="11.25" customHeight="1" outlineLevel="1">
      <c r="A523" s="74"/>
      <c r="B523" s="75"/>
      <c r="C523" s="76" t="s">
        <v>401</v>
      </c>
      <c r="D523" s="78"/>
      <c r="E523" s="77">
        <v>299000</v>
      </c>
      <c r="F523" s="79"/>
      <c r="G523" s="80"/>
    </row>
    <row r="524" spans="1:7" ht="21.75" customHeight="1" outlineLevel="2">
      <c r="A524" s="60"/>
      <c r="B524" s="61"/>
      <c r="C524" s="64"/>
      <c r="D524" s="65"/>
      <c r="E524" s="62">
        <v>299000</v>
      </c>
      <c r="F524" s="88" t="s">
        <v>402</v>
      </c>
      <c r="G524" s="88"/>
    </row>
    <row r="525" spans="1:7" ht="21.75" customHeight="1">
      <c r="A525" s="96" t="s">
        <v>91</v>
      </c>
      <c r="B525" s="96"/>
      <c r="C525" s="96"/>
      <c r="D525" s="70">
        <v>22013580</v>
      </c>
      <c r="E525" s="70">
        <v>4742500</v>
      </c>
      <c r="F525" s="72"/>
      <c r="G525" s="73"/>
    </row>
    <row r="526" spans="1:7" ht="11.25" customHeight="1" outlineLevel="1">
      <c r="A526" s="74"/>
      <c r="B526" s="75"/>
      <c r="C526" s="76" t="s">
        <v>403</v>
      </c>
      <c r="D526" s="77">
        <v>9869000</v>
      </c>
      <c r="E526" s="77">
        <v>-2032500</v>
      </c>
      <c r="F526" s="79"/>
      <c r="G526" s="80"/>
    </row>
    <row r="527" spans="1:7" ht="32.25" customHeight="1" outlineLevel="2">
      <c r="A527" s="60"/>
      <c r="B527" s="61"/>
      <c r="C527" s="64"/>
      <c r="D527" s="65"/>
      <c r="E527" s="62">
        <v>-2032500</v>
      </c>
      <c r="F527" s="88" t="s">
        <v>337</v>
      </c>
      <c r="G527" s="88"/>
    </row>
    <row r="528" spans="1:7" ht="11.25" customHeight="1" outlineLevel="2">
      <c r="A528" s="60"/>
      <c r="B528" s="61"/>
      <c r="C528" s="64"/>
      <c r="D528" s="62">
        <v>9869000</v>
      </c>
      <c r="E528" s="65"/>
      <c r="F528" s="88" t="s">
        <v>446</v>
      </c>
      <c r="G528" s="88"/>
    </row>
    <row r="529" spans="1:7" ht="11.25" customHeight="1" outlineLevel="1">
      <c r="A529" s="74"/>
      <c r="B529" s="75"/>
      <c r="C529" s="76" t="s">
        <v>404</v>
      </c>
      <c r="D529" s="77">
        <v>-1613900</v>
      </c>
      <c r="E529" s="78"/>
      <c r="F529" s="79"/>
      <c r="G529" s="80"/>
    </row>
    <row r="530" spans="1:7" ht="32.25" customHeight="1" outlineLevel="2">
      <c r="A530" s="60"/>
      <c r="B530" s="61"/>
      <c r="C530" s="64"/>
      <c r="D530" s="62">
        <v>-1613900</v>
      </c>
      <c r="E530" s="65"/>
      <c r="F530" s="88" t="s">
        <v>336</v>
      </c>
      <c r="G530" s="88"/>
    </row>
    <row r="531" spans="1:7" ht="11.25" customHeight="1" outlineLevel="1">
      <c r="A531" s="74"/>
      <c r="B531" s="75"/>
      <c r="C531" s="76" t="s">
        <v>405</v>
      </c>
      <c r="D531" s="77">
        <v>1266120</v>
      </c>
      <c r="E531" s="78"/>
      <c r="F531" s="79"/>
      <c r="G531" s="80"/>
    </row>
    <row r="532" spans="1:7" ht="21.75" customHeight="1" outlineLevel="2">
      <c r="A532" s="60"/>
      <c r="B532" s="61"/>
      <c r="C532" s="64"/>
      <c r="D532" s="62">
        <v>1266120</v>
      </c>
      <c r="E532" s="65"/>
      <c r="F532" s="88" t="s">
        <v>511</v>
      </c>
      <c r="G532" s="88"/>
    </row>
    <row r="533" spans="1:7" ht="11.25" customHeight="1" outlineLevel="1">
      <c r="A533" s="74"/>
      <c r="B533" s="75"/>
      <c r="C533" s="76" t="s">
        <v>406</v>
      </c>
      <c r="D533" s="77">
        <v>1613900</v>
      </c>
      <c r="E533" s="78"/>
      <c r="F533" s="79"/>
      <c r="G533" s="80"/>
    </row>
    <row r="534" spans="1:7" ht="32.25" customHeight="1" outlineLevel="2">
      <c r="A534" s="60"/>
      <c r="B534" s="61"/>
      <c r="C534" s="64"/>
      <c r="D534" s="62">
        <v>1613900</v>
      </c>
      <c r="E534" s="65"/>
      <c r="F534" s="88" t="s">
        <v>336</v>
      </c>
      <c r="G534" s="88"/>
    </row>
    <row r="535" spans="1:7" ht="11.25" customHeight="1" outlineLevel="1">
      <c r="A535" s="74"/>
      <c r="B535" s="75"/>
      <c r="C535" s="76" t="s">
        <v>229</v>
      </c>
      <c r="D535" s="77">
        <v>5502300</v>
      </c>
      <c r="E535" s="78"/>
      <c r="F535" s="79"/>
      <c r="G535" s="80"/>
    </row>
    <row r="536" spans="1:7" ht="21.75" customHeight="1" outlineLevel="2">
      <c r="A536" s="60"/>
      <c r="B536" s="61"/>
      <c r="C536" s="64"/>
      <c r="D536" s="62">
        <v>5502300</v>
      </c>
      <c r="E536" s="65"/>
      <c r="F536" s="88" t="s">
        <v>261</v>
      </c>
      <c r="G536" s="88"/>
    </row>
    <row r="537" spans="1:7" ht="11.25" customHeight="1" outlineLevel="1">
      <c r="A537" s="74"/>
      <c r="B537" s="75"/>
      <c r="C537" s="76" t="s">
        <v>407</v>
      </c>
      <c r="D537" s="78"/>
      <c r="E537" s="77">
        <v>2032500</v>
      </c>
      <c r="F537" s="79"/>
      <c r="G537" s="80"/>
    </row>
    <row r="538" spans="1:7" ht="32.25" customHeight="1" outlineLevel="2">
      <c r="A538" s="60"/>
      <c r="B538" s="61"/>
      <c r="C538" s="64"/>
      <c r="D538" s="65"/>
      <c r="E538" s="62">
        <v>2032500</v>
      </c>
      <c r="F538" s="88" t="s">
        <v>337</v>
      </c>
      <c r="G538" s="88"/>
    </row>
    <row r="539" spans="1:7" ht="11.25" customHeight="1" outlineLevel="1">
      <c r="A539" s="74"/>
      <c r="B539" s="75"/>
      <c r="C539" s="76" t="s">
        <v>92</v>
      </c>
      <c r="D539" s="78"/>
      <c r="E539" s="77">
        <v>4742500</v>
      </c>
      <c r="F539" s="79"/>
      <c r="G539" s="80"/>
    </row>
    <row r="540" spans="1:7" ht="42.75" customHeight="1" outlineLevel="2">
      <c r="A540" s="60"/>
      <c r="B540" s="61"/>
      <c r="C540" s="64"/>
      <c r="D540" s="65"/>
      <c r="E540" s="62">
        <v>4742500</v>
      </c>
      <c r="F540" s="88" t="s">
        <v>37</v>
      </c>
      <c r="G540" s="88"/>
    </row>
    <row r="541" spans="1:7" ht="11.25" customHeight="1" outlineLevel="1">
      <c r="A541" s="74"/>
      <c r="B541" s="75"/>
      <c r="C541" s="76" t="s">
        <v>408</v>
      </c>
      <c r="D541" s="77">
        <v>-229000</v>
      </c>
      <c r="E541" s="78"/>
      <c r="F541" s="79"/>
      <c r="G541" s="80"/>
    </row>
    <row r="542" spans="1:7" ht="21.75" customHeight="1" outlineLevel="2">
      <c r="A542" s="60"/>
      <c r="B542" s="61"/>
      <c r="C542" s="64"/>
      <c r="D542" s="62">
        <v>-229000</v>
      </c>
      <c r="E542" s="65"/>
      <c r="F542" s="88" t="s">
        <v>409</v>
      </c>
      <c r="G542" s="88"/>
    </row>
    <row r="543" spans="1:7" ht="11.25" customHeight="1" outlineLevel="1">
      <c r="A543" s="74"/>
      <c r="B543" s="75"/>
      <c r="C543" s="76" t="s">
        <v>512</v>
      </c>
      <c r="D543" s="78"/>
      <c r="E543" s="77">
        <v>2470000</v>
      </c>
      <c r="F543" s="79"/>
      <c r="G543" s="80"/>
    </row>
    <row r="544" spans="1:7" ht="21.75" customHeight="1" outlineLevel="2">
      <c r="A544" s="60"/>
      <c r="B544" s="61"/>
      <c r="C544" s="64"/>
      <c r="D544" s="65"/>
      <c r="E544" s="62">
        <v>2470000</v>
      </c>
      <c r="F544" s="88" t="s">
        <v>513</v>
      </c>
      <c r="G544" s="88"/>
    </row>
    <row r="545" spans="1:7" ht="11.25" customHeight="1" outlineLevel="1">
      <c r="A545" s="74"/>
      <c r="B545" s="75"/>
      <c r="C545" s="76" t="s">
        <v>410</v>
      </c>
      <c r="D545" s="77">
        <v>229000</v>
      </c>
      <c r="E545" s="78"/>
      <c r="F545" s="79"/>
      <c r="G545" s="80"/>
    </row>
    <row r="546" spans="1:7" ht="32.25" customHeight="1" outlineLevel="2">
      <c r="A546" s="60"/>
      <c r="B546" s="61"/>
      <c r="C546" s="64"/>
      <c r="D546" s="62">
        <v>229000</v>
      </c>
      <c r="E546" s="65"/>
      <c r="F546" s="88" t="s">
        <v>411</v>
      </c>
      <c r="G546" s="88"/>
    </row>
    <row r="547" spans="1:7" ht="11.25" customHeight="1" outlineLevel="1">
      <c r="A547" s="74"/>
      <c r="B547" s="75"/>
      <c r="C547" s="76" t="s">
        <v>230</v>
      </c>
      <c r="D547" s="77">
        <v>5376160</v>
      </c>
      <c r="E547" s="78"/>
      <c r="F547" s="79"/>
      <c r="G547" s="80"/>
    </row>
    <row r="548" spans="1:7" ht="11.25" customHeight="1" outlineLevel="2">
      <c r="A548" s="60"/>
      <c r="B548" s="61"/>
      <c r="C548" s="64"/>
      <c r="D548" s="62">
        <v>5376160</v>
      </c>
      <c r="E548" s="65"/>
      <c r="F548" s="88" t="s">
        <v>199</v>
      </c>
      <c r="G548" s="88"/>
    </row>
    <row r="549" spans="1:7" ht="11.25" customHeight="1" outlineLevel="1">
      <c r="A549" s="74"/>
      <c r="B549" s="75"/>
      <c r="C549" s="76" t="s">
        <v>514</v>
      </c>
      <c r="D549" s="78"/>
      <c r="E549" s="77">
        <v>30000000</v>
      </c>
      <c r="F549" s="79"/>
      <c r="G549" s="80"/>
    </row>
    <row r="550" spans="1:7" ht="21.75" customHeight="1" outlineLevel="2">
      <c r="A550" s="60"/>
      <c r="B550" s="61"/>
      <c r="C550" s="64"/>
      <c r="D550" s="65"/>
      <c r="E550" s="62">
        <v>30000000</v>
      </c>
      <c r="F550" s="88" t="s">
        <v>515</v>
      </c>
      <c r="G550" s="88"/>
    </row>
    <row r="551" spans="1:7" ht="11.25" customHeight="1" outlineLevel="1">
      <c r="A551" s="74"/>
      <c r="B551" s="75"/>
      <c r="C551" s="76" t="s">
        <v>516</v>
      </c>
      <c r="D551" s="78"/>
      <c r="E551" s="77">
        <v>-32470000</v>
      </c>
      <c r="F551" s="79"/>
      <c r="G551" s="80"/>
    </row>
    <row r="552" spans="1:7" ht="21.75" customHeight="1" outlineLevel="2">
      <c r="A552" s="60"/>
      <c r="B552" s="61"/>
      <c r="C552" s="64"/>
      <c r="D552" s="65"/>
      <c r="E552" s="62">
        <v>-32470000</v>
      </c>
      <c r="F552" s="88" t="s">
        <v>517</v>
      </c>
      <c r="G552" s="88"/>
    </row>
    <row r="553" spans="1:7" ht="21.75" customHeight="1">
      <c r="A553" s="96" t="s">
        <v>93</v>
      </c>
      <c r="B553" s="96"/>
      <c r="C553" s="96"/>
      <c r="D553" s="70">
        <v>18955000</v>
      </c>
      <c r="E553" s="70">
        <v>48692703</v>
      </c>
      <c r="F553" s="72"/>
      <c r="G553" s="73"/>
    </row>
    <row r="554" spans="1:7" ht="11.25" customHeight="1" outlineLevel="1">
      <c r="A554" s="74"/>
      <c r="B554" s="75"/>
      <c r="C554" s="76" t="s">
        <v>412</v>
      </c>
      <c r="D554" s="77">
        <v>9472960</v>
      </c>
      <c r="E554" s="77">
        <v>608800</v>
      </c>
      <c r="F554" s="79"/>
      <c r="G554" s="80"/>
    </row>
    <row r="555" spans="1:7" ht="21.75" customHeight="1" outlineLevel="2">
      <c r="A555" s="60"/>
      <c r="B555" s="61"/>
      <c r="C555" s="64"/>
      <c r="D555" s="62">
        <v>3382800</v>
      </c>
      <c r="E555" s="62">
        <v>608800</v>
      </c>
      <c r="F555" s="88" t="s">
        <v>475</v>
      </c>
      <c r="G555" s="88"/>
    </row>
    <row r="556" spans="1:7" ht="21.75" customHeight="1" outlineLevel="2">
      <c r="A556" s="60"/>
      <c r="B556" s="61"/>
      <c r="C556" s="64"/>
      <c r="D556" s="62">
        <v>3470960</v>
      </c>
      <c r="E556" s="65"/>
      <c r="F556" s="88" t="s">
        <v>351</v>
      </c>
      <c r="G556" s="88"/>
    </row>
    <row r="557" spans="1:7" ht="11.25" customHeight="1" outlineLevel="2">
      <c r="A557" s="60"/>
      <c r="B557" s="61"/>
      <c r="C557" s="64"/>
      <c r="D557" s="62">
        <v>2619200</v>
      </c>
      <c r="E557" s="65"/>
      <c r="F557" s="88" t="s">
        <v>446</v>
      </c>
      <c r="G557" s="88"/>
    </row>
    <row r="558" spans="1:7" ht="11.25" customHeight="1" outlineLevel="1">
      <c r="A558" s="74"/>
      <c r="B558" s="75"/>
      <c r="C558" s="76" t="s">
        <v>413</v>
      </c>
      <c r="D558" s="77">
        <v>-12814300</v>
      </c>
      <c r="E558" s="77">
        <v>-7449200</v>
      </c>
      <c r="F558" s="79"/>
      <c r="G558" s="80"/>
    </row>
    <row r="559" spans="1:7" ht="21.75" customHeight="1" outlineLevel="2">
      <c r="A559" s="60"/>
      <c r="B559" s="61"/>
      <c r="C559" s="64"/>
      <c r="D559" s="62">
        <v>-3382800</v>
      </c>
      <c r="E559" s="62">
        <v>-608800</v>
      </c>
      <c r="F559" s="88" t="s">
        <v>475</v>
      </c>
      <c r="G559" s="88"/>
    </row>
    <row r="560" spans="1:7" ht="32.25" customHeight="1" outlineLevel="2">
      <c r="A560" s="60"/>
      <c r="B560" s="61"/>
      <c r="C560" s="64"/>
      <c r="D560" s="62">
        <v>-9431500</v>
      </c>
      <c r="E560" s="62">
        <v>-2340000</v>
      </c>
      <c r="F560" s="88" t="s">
        <v>336</v>
      </c>
      <c r="G560" s="88"/>
    </row>
    <row r="561" spans="1:7" ht="32.25" customHeight="1" outlineLevel="2">
      <c r="A561" s="60"/>
      <c r="B561" s="61"/>
      <c r="C561" s="64"/>
      <c r="D561" s="65"/>
      <c r="E561" s="62">
        <v>-4500400</v>
      </c>
      <c r="F561" s="88" t="s">
        <v>337</v>
      </c>
      <c r="G561" s="88"/>
    </row>
    <row r="562" spans="1:7" ht="11.25" customHeight="1" outlineLevel="1">
      <c r="A562" s="74"/>
      <c r="B562" s="75"/>
      <c r="C562" s="76" t="s">
        <v>414</v>
      </c>
      <c r="D562" s="77">
        <v>9431500</v>
      </c>
      <c r="E562" s="77">
        <v>2340000</v>
      </c>
      <c r="F562" s="79"/>
      <c r="G562" s="80"/>
    </row>
    <row r="563" spans="1:7" ht="32.25" customHeight="1" outlineLevel="2">
      <c r="A563" s="60"/>
      <c r="B563" s="61"/>
      <c r="C563" s="64"/>
      <c r="D563" s="62">
        <v>9431500</v>
      </c>
      <c r="E563" s="62">
        <v>2340000</v>
      </c>
      <c r="F563" s="88" t="s">
        <v>336</v>
      </c>
      <c r="G563" s="88"/>
    </row>
    <row r="564" spans="1:7" ht="11.25" customHeight="1" outlineLevel="1">
      <c r="A564" s="74"/>
      <c r="B564" s="75"/>
      <c r="C564" s="76" t="s">
        <v>415</v>
      </c>
      <c r="D564" s="77">
        <v>6591200</v>
      </c>
      <c r="E564" s="77">
        <v>1507000</v>
      </c>
      <c r="F564" s="79"/>
      <c r="G564" s="80"/>
    </row>
    <row r="565" spans="1:7" ht="21.75" customHeight="1" outlineLevel="2">
      <c r="A565" s="60"/>
      <c r="B565" s="61"/>
      <c r="C565" s="64"/>
      <c r="D565" s="62">
        <v>6591200</v>
      </c>
      <c r="E565" s="62">
        <v>1507000</v>
      </c>
      <c r="F565" s="88" t="s">
        <v>261</v>
      </c>
      <c r="G565" s="88"/>
    </row>
    <row r="566" spans="1:7" ht="11.25" customHeight="1" outlineLevel="1">
      <c r="A566" s="74"/>
      <c r="B566" s="75"/>
      <c r="C566" s="76" t="s">
        <v>416</v>
      </c>
      <c r="D566" s="78"/>
      <c r="E566" s="77">
        <v>4500400</v>
      </c>
      <c r="F566" s="79"/>
      <c r="G566" s="80"/>
    </row>
    <row r="567" spans="1:7" ht="32.25" customHeight="1" outlineLevel="2">
      <c r="A567" s="60"/>
      <c r="B567" s="61"/>
      <c r="C567" s="64"/>
      <c r="D567" s="65"/>
      <c r="E567" s="62">
        <v>4500400</v>
      </c>
      <c r="F567" s="88" t="s">
        <v>337</v>
      </c>
      <c r="G567" s="88"/>
    </row>
    <row r="568" spans="1:7" ht="11.25" customHeight="1" outlineLevel="1">
      <c r="A568" s="74"/>
      <c r="B568" s="75"/>
      <c r="C568" s="76" t="s">
        <v>94</v>
      </c>
      <c r="D568" s="78"/>
      <c r="E568" s="77">
        <v>10500900</v>
      </c>
      <c r="F568" s="79"/>
      <c r="G568" s="80"/>
    </row>
    <row r="569" spans="1:7" ht="42.75" customHeight="1" outlineLevel="2">
      <c r="A569" s="60"/>
      <c r="B569" s="61"/>
      <c r="C569" s="64"/>
      <c r="D569" s="65"/>
      <c r="E569" s="62">
        <v>10500900</v>
      </c>
      <c r="F569" s="88" t="s">
        <v>37</v>
      </c>
      <c r="G569" s="88"/>
    </row>
    <row r="570" spans="1:7" ht="11.25" customHeight="1" outlineLevel="1">
      <c r="A570" s="74"/>
      <c r="B570" s="75"/>
      <c r="C570" s="76" t="s">
        <v>231</v>
      </c>
      <c r="D570" s="78"/>
      <c r="E570" s="77">
        <v>10174809</v>
      </c>
      <c r="F570" s="79"/>
      <c r="G570" s="80"/>
    </row>
    <row r="571" spans="1:7" ht="21.75" customHeight="1" outlineLevel="2">
      <c r="A571" s="60"/>
      <c r="B571" s="61"/>
      <c r="C571" s="64"/>
      <c r="D571" s="65"/>
      <c r="E571" s="62">
        <v>10174809</v>
      </c>
      <c r="F571" s="88" t="s">
        <v>203</v>
      </c>
      <c r="G571" s="88"/>
    </row>
    <row r="572" spans="1:7" ht="11.25" customHeight="1" outlineLevel="1">
      <c r="A572" s="74"/>
      <c r="B572" s="75"/>
      <c r="C572" s="76" t="s">
        <v>95</v>
      </c>
      <c r="D572" s="78"/>
      <c r="E572" s="77">
        <v>1609994</v>
      </c>
      <c r="F572" s="79"/>
      <c r="G572" s="80"/>
    </row>
    <row r="573" spans="1:7" ht="21.75" customHeight="1" outlineLevel="2">
      <c r="A573" s="60"/>
      <c r="B573" s="61"/>
      <c r="C573" s="64"/>
      <c r="D573" s="65"/>
      <c r="E573" s="62">
        <v>1609994</v>
      </c>
      <c r="F573" s="88" t="s">
        <v>64</v>
      </c>
      <c r="G573" s="88"/>
    </row>
    <row r="574" spans="1:7" ht="11.25" customHeight="1" outlineLevel="1">
      <c r="A574" s="74"/>
      <c r="B574" s="75"/>
      <c r="C574" s="76" t="s">
        <v>417</v>
      </c>
      <c r="D574" s="78"/>
      <c r="E574" s="77">
        <v>2400000</v>
      </c>
      <c r="F574" s="79"/>
      <c r="G574" s="80"/>
    </row>
    <row r="575" spans="1:7" ht="11.25" customHeight="1" outlineLevel="2">
      <c r="A575" s="60"/>
      <c r="B575" s="61"/>
      <c r="C575" s="64"/>
      <c r="D575" s="65"/>
      <c r="E575" s="62">
        <v>2400000</v>
      </c>
      <c r="F575" s="88" t="s">
        <v>418</v>
      </c>
      <c r="G575" s="88"/>
    </row>
    <row r="576" spans="1:7" ht="11.25" customHeight="1" outlineLevel="1">
      <c r="A576" s="74"/>
      <c r="B576" s="75"/>
      <c r="C576" s="76" t="s">
        <v>232</v>
      </c>
      <c r="D576" s="77">
        <v>6273640</v>
      </c>
      <c r="E576" s="78"/>
      <c r="F576" s="79"/>
      <c r="G576" s="80"/>
    </row>
    <row r="577" spans="1:7" ht="11.25" customHeight="1" outlineLevel="2">
      <c r="A577" s="60"/>
      <c r="B577" s="61"/>
      <c r="C577" s="64"/>
      <c r="D577" s="62">
        <v>6273640</v>
      </c>
      <c r="E577" s="65"/>
      <c r="F577" s="88" t="s">
        <v>199</v>
      </c>
      <c r="G577" s="88"/>
    </row>
    <row r="578" spans="1:7" ht="11.25" customHeight="1" outlineLevel="1">
      <c r="A578" s="74"/>
      <c r="B578" s="75"/>
      <c r="C578" s="76" t="s">
        <v>96</v>
      </c>
      <c r="D578" s="78"/>
      <c r="E578" s="77">
        <v>22500000</v>
      </c>
      <c r="F578" s="79"/>
      <c r="G578" s="80"/>
    </row>
    <row r="579" spans="1:7" ht="42.75" customHeight="1" outlineLevel="2">
      <c r="A579" s="60"/>
      <c r="B579" s="61"/>
      <c r="C579" s="64"/>
      <c r="D579" s="65"/>
      <c r="E579" s="62">
        <v>450000</v>
      </c>
      <c r="F579" s="88" t="s">
        <v>419</v>
      </c>
      <c r="G579" s="88"/>
    </row>
    <row r="580" spans="1:7" ht="32.25" customHeight="1" outlineLevel="2">
      <c r="A580" s="60"/>
      <c r="B580" s="61"/>
      <c r="C580" s="64"/>
      <c r="D580" s="65"/>
      <c r="E580" s="62">
        <v>2990000</v>
      </c>
      <c r="F580" s="88" t="s">
        <v>97</v>
      </c>
      <c r="G580" s="88"/>
    </row>
    <row r="581" spans="1:7" ht="21.75" customHeight="1" outlineLevel="2">
      <c r="A581" s="60"/>
      <c r="B581" s="61"/>
      <c r="C581" s="64"/>
      <c r="D581" s="65"/>
      <c r="E581" s="62">
        <v>8510000</v>
      </c>
      <c r="F581" s="88" t="s">
        <v>67</v>
      </c>
      <c r="G581" s="88"/>
    </row>
    <row r="582" spans="1:7" ht="21.75" customHeight="1" outlineLevel="2">
      <c r="A582" s="60"/>
      <c r="B582" s="61"/>
      <c r="C582" s="64"/>
      <c r="D582" s="65"/>
      <c r="E582" s="62">
        <v>6050000</v>
      </c>
      <c r="F582" s="88" t="s">
        <v>420</v>
      </c>
      <c r="G582" s="88"/>
    </row>
    <row r="583" spans="1:7" ht="21.75" customHeight="1" outlineLevel="2">
      <c r="A583" s="60"/>
      <c r="B583" s="61"/>
      <c r="C583" s="64"/>
      <c r="D583" s="65"/>
      <c r="E583" s="62">
        <v>4500000</v>
      </c>
      <c r="F583" s="88" t="s">
        <v>68</v>
      </c>
      <c r="G583" s="88"/>
    </row>
    <row r="584" spans="1:7" ht="21.75" customHeight="1">
      <c r="A584" s="96" t="s">
        <v>98</v>
      </c>
      <c r="B584" s="96"/>
      <c r="C584" s="96"/>
      <c r="D584" s="70">
        <v>38234936</v>
      </c>
      <c r="E584" s="70">
        <v>51389641</v>
      </c>
      <c r="F584" s="72"/>
      <c r="G584" s="73"/>
    </row>
    <row r="585" spans="1:7" ht="11.25" customHeight="1" outlineLevel="1">
      <c r="A585" s="74"/>
      <c r="B585" s="75"/>
      <c r="C585" s="76" t="s">
        <v>421</v>
      </c>
      <c r="D585" s="77">
        <v>233000</v>
      </c>
      <c r="E585" s="77">
        <v>2452000</v>
      </c>
      <c r="F585" s="79"/>
      <c r="G585" s="80"/>
    </row>
    <row r="586" spans="1:7" ht="32.25" customHeight="1" outlineLevel="2">
      <c r="A586" s="60"/>
      <c r="B586" s="61"/>
      <c r="C586" s="64"/>
      <c r="D586" s="62">
        <v>160000</v>
      </c>
      <c r="E586" s="65"/>
      <c r="F586" s="88" t="s">
        <v>476</v>
      </c>
      <c r="G586" s="88"/>
    </row>
    <row r="587" spans="1:7" ht="11.25" customHeight="1" outlineLevel="2">
      <c r="A587" s="60"/>
      <c r="B587" s="61"/>
      <c r="C587" s="64"/>
      <c r="D587" s="65"/>
      <c r="E587" s="62">
        <v>2040000</v>
      </c>
      <c r="F587" s="88" t="s">
        <v>422</v>
      </c>
      <c r="G587" s="88"/>
    </row>
    <row r="588" spans="1:7" ht="11.25" customHeight="1" outlineLevel="2">
      <c r="A588" s="60"/>
      <c r="B588" s="61"/>
      <c r="C588" s="64"/>
      <c r="D588" s="62">
        <v>73000</v>
      </c>
      <c r="E588" s="62">
        <v>412000</v>
      </c>
      <c r="F588" s="88" t="s">
        <v>348</v>
      </c>
      <c r="G588" s="88"/>
    </row>
    <row r="589" spans="1:7" ht="11.25" customHeight="1" outlineLevel="1">
      <c r="A589" s="74"/>
      <c r="B589" s="75"/>
      <c r="C589" s="76" t="s">
        <v>423</v>
      </c>
      <c r="D589" s="77">
        <v>25310176</v>
      </c>
      <c r="E589" s="77">
        <v>-637800</v>
      </c>
      <c r="F589" s="79"/>
      <c r="G589" s="80"/>
    </row>
    <row r="590" spans="1:7" ht="32.25" customHeight="1" outlineLevel="2">
      <c r="A590" s="60"/>
      <c r="B590" s="61"/>
      <c r="C590" s="64"/>
      <c r="D590" s="65"/>
      <c r="E590" s="62">
        <v>-637800</v>
      </c>
      <c r="F590" s="88" t="s">
        <v>337</v>
      </c>
      <c r="G590" s="88"/>
    </row>
    <row r="591" spans="1:7" ht="21.75" customHeight="1" outlineLevel="2">
      <c r="A591" s="60"/>
      <c r="B591" s="61"/>
      <c r="C591" s="64"/>
      <c r="D591" s="62">
        <v>2195576</v>
      </c>
      <c r="E591" s="65"/>
      <c r="F591" s="88" t="s">
        <v>351</v>
      </c>
      <c r="G591" s="88"/>
    </row>
    <row r="592" spans="1:7" ht="11.25" customHeight="1" outlineLevel="2">
      <c r="A592" s="60"/>
      <c r="B592" s="61"/>
      <c r="C592" s="64"/>
      <c r="D592" s="62">
        <v>23114600</v>
      </c>
      <c r="E592" s="65"/>
      <c r="F592" s="88" t="s">
        <v>446</v>
      </c>
      <c r="G592" s="88"/>
    </row>
    <row r="593" spans="1:7" ht="11.25" customHeight="1" outlineLevel="1">
      <c r="A593" s="74"/>
      <c r="B593" s="75"/>
      <c r="C593" s="76" t="s">
        <v>424</v>
      </c>
      <c r="D593" s="77">
        <v>-2264800</v>
      </c>
      <c r="E593" s="77">
        <v>-2133000</v>
      </c>
      <c r="F593" s="79"/>
      <c r="G593" s="80"/>
    </row>
    <row r="594" spans="1:7" ht="32.25" customHeight="1" outlineLevel="2">
      <c r="A594" s="60"/>
      <c r="B594" s="61"/>
      <c r="C594" s="64"/>
      <c r="D594" s="62">
        <v>-174700</v>
      </c>
      <c r="E594" s="62">
        <v>174700</v>
      </c>
      <c r="F594" s="88" t="s">
        <v>425</v>
      </c>
      <c r="G594" s="88"/>
    </row>
    <row r="595" spans="1:7" ht="32.25" customHeight="1" outlineLevel="2">
      <c r="A595" s="60"/>
      <c r="B595" s="61"/>
      <c r="C595" s="64"/>
      <c r="D595" s="62">
        <v>-2090100</v>
      </c>
      <c r="E595" s="65"/>
      <c r="F595" s="88" t="s">
        <v>336</v>
      </c>
      <c r="G595" s="88"/>
    </row>
    <row r="596" spans="1:7" ht="32.25" customHeight="1" outlineLevel="2">
      <c r="A596" s="60"/>
      <c r="B596" s="61"/>
      <c r="C596" s="64"/>
      <c r="D596" s="65"/>
      <c r="E596" s="62">
        <v>-2307700</v>
      </c>
      <c r="F596" s="88" t="s">
        <v>337</v>
      </c>
      <c r="G596" s="88"/>
    </row>
    <row r="597" spans="1:7" ht="11.25" customHeight="1" outlineLevel="1">
      <c r="A597" s="74"/>
      <c r="B597" s="75"/>
      <c r="C597" s="76" t="s">
        <v>426</v>
      </c>
      <c r="D597" s="78"/>
      <c r="E597" s="77">
        <v>-13090</v>
      </c>
      <c r="F597" s="79"/>
      <c r="G597" s="80"/>
    </row>
    <row r="598" spans="1:7" ht="32.25" customHeight="1" outlineLevel="2">
      <c r="A598" s="60"/>
      <c r="B598" s="61"/>
      <c r="C598" s="64"/>
      <c r="D598" s="65"/>
      <c r="E598" s="62">
        <v>-13090</v>
      </c>
      <c r="F598" s="88" t="s">
        <v>337</v>
      </c>
      <c r="G598" s="88"/>
    </row>
    <row r="599" spans="1:7" ht="11.25" customHeight="1" outlineLevel="1">
      <c r="A599" s="74"/>
      <c r="B599" s="75"/>
      <c r="C599" s="76" t="s">
        <v>427</v>
      </c>
      <c r="D599" s="78"/>
      <c r="E599" s="77">
        <v>-41410</v>
      </c>
      <c r="F599" s="79"/>
      <c r="G599" s="80"/>
    </row>
    <row r="600" spans="1:7" ht="32.25" customHeight="1" outlineLevel="2">
      <c r="A600" s="60"/>
      <c r="B600" s="61"/>
      <c r="C600" s="64"/>
      <c r="D600" s="65"/>
      <c r="E600" s="62">
        <v>-41410</v>
      </c>
      <c r="F600" s="88" t="s">
        <v>337</v>
      </c>
      <c r="G600" s="88"/>
    </row>
    <row r="601" spans="1:7" ht="11.25" customHeight="1" outlineLevel="1">
      <c r="A601" s="74"/>
      <c r="B601" s="75"/>
      <c r="C601" s="76" t="s">
        <v>428</v>
      </c>
      <c r="D601" s="77">
        <v>2090100</v>
      </c>
      <c r="E601" s="78"/>
      <c r="F601" s="79"/>
      <c r="G601" s="80"/>
    </row>
    <row r="602" spans="1:7" ht="32.25" customHeight="1" outlineLevel="2">
      <c r="A602" s="60"/>
      <c r="B602" s="61"/>
      <c r="C602" s="64"/>
      <c r="D602" s="62">
        <v>2090100</v>
      </c>
      <c r="E602" s="65"/>
      <c r="F602" s="88" t="s">
        <v>336</v>
      </c>
      <c r="G602" s="88"/>
    </row>
    <row r="603" spans="1:7" ht="11.25" customHeight="1" outlineLevel="1">
      <c r="A603" s="74"/>
      <c r="B603" s="75"/>
      <c r="C603" s="76" t="s">
        <v>233</v>
      </c>
      <c r="D603" s="77">
        <v>6963800</v>
      </c>
      <c r="E603" s="78"/>
      <c r="F603" s="79"/>
      <c r="G603" s="80"/>
    </row>
    <row r="604" spans="1:7" ht="21.75" customHeight="1" outlineLevel="2">
      <c r="A604" s="60"/>
      <c r="B604" s="61"/>
      <c r="C604" s="64"/>
      <c r="D604" s="62">
        <v>6963800</v>
      </c>
      <c r="E604" s="65"/>
      <c r="F604" s="88" t="s">
        <v>261</v>
      </c>
      <c r="G604" s="88"/>
    </row>
    <row r="605" spans="1:7" ht="11.25" customHeight="1" outlineLevel="1">
      <c r="A605" s="74"/>
      <c r="B605" s="75"/>
      <c r="C605" s="76" t="s">
        <v>429</v>
      </c>
      <c r="D605" s="78"/>
      <c r="E605" s="77">
        <v>3000000</v>
      </c>
      <c r="F605" s="79"/>
      <c r="G605" s="80"/>
    </row>
    <row r="606" spans="1:7" ht="32.25" customHeight="1" outlineLevel="2">
      <c r="A606" s="60"/>
      <c r="B606" s="61"/>
      <c r="C606" s="64"/>
      <c r="D606" s="65"/>
      <c r="E606" s="62">
        <v>3000000</v>
      </c>
      <c r="F606" s="88" t="s">
        <v>337</v>
      </c>
      <c r="G606" s="88"/>
    </row>
    <row r="607" spans="1:7" ht="11.25" customHeight="1" outlineLevel="1">
      <c r="A607" s="74"/>
      <c r="B607" s="75"/>
      <c r="C607" s="76" t="s">
        <v>99</v>
      </c>
      <c r="D607" s="78"/>
      <c r="E607" s="77">
        <v>7000000</v>
      </c>
      <c r="F607" s="79"/>
      <c r="G607" s="80"/>
    </row>
    <row r="608" spans="1:7" ht="42.75" customHeight="1" outlineLevel="2">
      <c r="A608" s="60"/>
      <c r="B608" s="61"/>
      <c r="C608" s="64"/>
      <c r="D608" s="65"/>
      <c r="E608" s="62">
        <v>7000000</v>
      </c>
      <c r="F608" s="88" t="s">
        <v>37</v>
      </c>
      <c r="G608" s="88"/>
    </row>
    <row r="609" spans="1:7" ht="11.25" customHeight="1" outlineLevel="1">
      <c r="A609" s="74"/>
      <c r="B609" s="75"/>
      <c r="C609" s="76" t="s">
        <v>234</v>
      </c>
      <c r="D609" s="78"/>
      <c r="E609" s="77">
        <v>8109310</v>
      </c>
      <c r="F609" s="79"/>
      <c r="G609" s="80"/>
    </row>
    <row r="610" spans="1:7" ht="21.75" customHeight="1" outlineLevel="2">
      <c r="A610" s="60"/>
      <c r="B610" s="61"/>
      <c r="C610" s="64"/>
      <c r="D610" s="65"/>
      <c r="E610" s="62">
        <v>8109310</v>
      </c>
      <c r="F610" s="88" t="s">
        <v>203</v>
      </c>
      <c r="G610" s="88"/>
    </row>
    <row r="611" spans="1:7" ht="11.25" customHeight="1" outlineLevel="1">
      <c r="A611" s="74"/>
      <c r="B611" s="75"/>
      <c r="C611" s="76" t="s">
        <v>235</v>
      </c>
      <c r="D611" s="78"/>
      <c r="E611" s="77">
        <v>13943171</v>
      </c>
      <c r="F611" s="79"/>
      <c r="G611" s="80"/>
    </row>
    <row r="612" spans="1:7" ht="21.75" customHeight="1" outlineLevel="2">
      <c r="A612" s="60"/>
      <c r="B612" s="61"/>
      <c r="C612" s="64"/>
      <c r="D612" s="65"/>
      <c r="E612" s="62">
        <v>13943171</v>
      </c>
      <c r="F612" s="88" t="s">
        <v>205</v>
      </c>
      <c r="G612" s="88"/>
    </row>
    <row r="613" spans="1:7" ht="11.25" customHeight="1" outlineLevel="1">
      <c r="A613" s="74"/>
      <c r="B613" s="75"/>
      <c r="C613" s="76" t="s">
        <v>100</v>
      </c>
      <c r="D613" s="78"/>
      <c r="E613" s="77">
        <v>3810460</v>
      </c>
      <c r="F613" s="79"/>
      <c r="G613" s="80"/>
    </row>
    <row r="614" spans="1:7" ht="21.75" customHeight="1" outlineLevel="2">
      <c r="A614" s="60"/>
      <c r="B614" s="61"/>
      <c r="C614" s="64"/>
      <c r="D614" s="65"/>
      <c r="E614" s="62">
        <v>3810460</v>
      </c>
      <c r="F614" s="88" t="s">
        <v>64</v>
      </c>
      <c r="G614" s="88"/>
    </row>
    <row r="615" spans="1:7" ht="11.25" customHeight="1" outlineLevel="1">
      <c r="A615" s="74"/>
      <c r="B615" s="75"/>
      <c r="C615" s="76" t="s">
        <v>236</v>
      </c>
      <c r="D615" s="77">
        <v>5902660</v>
      </c>
      <c r="E615" s="78"/>
      <c r="F615" s="79"/>
      <c r="G615" s="80"/>
    </row>
    <row r="616" spans="1:7" ht="11.25" customHeight="1" outlineLevel="2">
      <c r="A616" s="60"/>
      <c r="B616" s="61"/>
      <c r="C616" s="64"/>
      <c r="D616" s="62">
        <v>5902660</v>
      </c>
      <c r="E616" s="65"/>
      <c r="F616" s="88" t="s">
        <v>199</v>
      </c>
      <c r="G616" s="88"/>
    </row>
    <row r="617" spans="1:7" ht="11.25" customHeight="1" outlineLevel="1">
      <c r="A617" s="74"/>
      <c r="B617" s="75"/>
      <c r="C617" s="76" t="s">
        <v>101</v>
      </c>
      <c r="D617" s="78"/>
      <c r="E617" s="77">
        <v>15900000</v>
      </c>
      <c r="F617" s="79"/>
      <c r="G617" s="80"/>
    </row>
    <row r="618" spans="1:7" ht="42.75" customHeight="1" outlineLevel="2">
      <c r="A618" s="60"/>
      <c r="B618" s="61"/>
      <c r="C618" s="64"/>
      <c r="D618" s="65"/>
      <c r="E618" s="62">
        <v>1870000</v>
      </c>
      <c r="F618" s="88" t="s">
        <v>430</v>
      </c>
      <c r="G618" s="88"/>
    </row>
    <row r="619" spans="1:7" ht="32.25" customHeight="1" outlineLevel="2">
      <c r="A619" s="60"/>
      <c r="B619" s="61"/>
      <c r="C619" s="64"/>
      <c r="D619" s="65"/>
      <c r="E619" s="62">
        <v>390000</v>
      </c>
      <c r="F619" s="88" t="s">
        <v>237</v>
      </c>
      <c r="G619" s="88"/>
    </row>
    <row r="620" spans="1:7" ht="21.75" customHeight="1" outlineLevel="2">
      <c r="A620" s="60"/>
      <c r="B620" s="61"/>
      <c r="C620" s="64"/>
      <c r="D620" s="65"/>
      <c r="E620" s="62">
        <v>5000000</v>
      </c>
      <c r="F620" s="88" t="s">
        <v>420</v>
      </c>
      <c r="G620" s="88"/>
    </row>
    <row r="621" spans="1:7" ht="21.75" customHeight="1" outlineLevel="2">
      <c r="A621" s="60"/>
      <c r="B621" s="61"/>
      <c r="C621" s="64"/>
      <c r="D621" s="65"/>
      <c r="E621" s="62">
        <v>7900000</v>
      </c>
      <c r="F621" s="88" t="s">
        <v>68</v>
      </c>
      <c r="G621" s="88"/>
    </row>
    <row r="622" spans="1:7" ht="32.25" customHeight="1" outlineLevel="2">
      <c r="A622" s="60"/>
      <c r="B622" s="61"/>
      <c r="C622" s="64"/>
      <c r="D622" s="65"/>
      <c r="E622" s="62">
        <v>370000</v>
      </c>
      <c r="F622" s="88" t="s">
        <v>238</v>
      </c>
      <c r="G622" s="88"/>
    </row>
    <row r="623" spans="1:7" ht="32.25" customHeight="1" outlineLevel="2">
      <c r="A623" s="60"/>
      <c r="B623" s="61"/>
      <c r="C623" s="64"/>
      <c r="D623" s="65"/>
      <c r="E623" s="62">
        <v>370000</v>
      </c>
      <c r="F623" s="88" t="s">
        <v>239</v>
      </c>
      <c r="G623" s="88"/>
    </row>
    <row r="624" spans="1:7" ht="21.75" customHeight="1">
      <c r="A624" s="96" t="s">
        <v>102</v>
      </c>
      <c r="B624" s="96"/>
      <c r="C624" s="96"/>
      <c r="D624" s="70">
        <v>32279900</v>
      </c>
      <c r="E624" s="70">
        <v>47230694</v>
      </c>
      <c r="F624" s="72"/>
      <c r="G624" s="73"/>
    </row>
    <row r="625" spans="1:7" ht="11.25" customHeight="1" outlineLevel="1">
      <c r="A625" s="74"/>
      <c r="B625" s="75"/>
      <c r="C625" s="76" t="s">
        <v>431</v>
      </c>
      <c r="D625" s="78"/>
      <c r="E625" s="77">
        <v>1570000</v>
      </c>
      <c r="F625" s="79"/>
      <c r="G625" s="80"/>
    </row>
    <row r="626" spans="1:7" ht="11.25" customHeight="1" outlineLevel="2">
      <c r="A626" s="60"/>
      <c r="B626" s="61"/>
      <c r="C626" s="64"/>
      <c r="D626" s="65"/>
      <c r="E626" s="62">
        <v>1570000</v>
      </c>
      <c r="F626" s="88" t="s">
        <v>432</v>
      </c>
      <c r="G626" s="88"/>
    </row>
    <row r="627" spans="1:7" ht="11.25" customHeight="1" outlineLevel="1">
      <c r="A627" s="74"/>
      <c r="B627" s="75"/>
      <c r="C627" s="76" t="s">
        <v>433</v>
      </c>
      <c r="D627" s="77">
        <v>19754300</v>
      </c>
      <c r="E627" s="77">
        <v>-2177110</v>
      </c>
      <c r="F627" s="79"/>
      <c r="G627" s="80"/>
    </row>
    <row r="628" spans="1:7" ht="32.25" customHeight="1" outlineLevel="2">
      <c r="A628" s="60"/>
      <c r="B628" s="61"/>
      <c r="C628" s="64"/>
      <c r="D628" s="65"/>
      <c r="E628" s="62">
        <v>-2177110</v>
      </c>
      <c r="F628" s="88" t="s">
        <v>337</v>
      </c>
      <c r="G628" s="88"/>
    </row>
    <row r="629" spans="1:7" ht="11.25" customHeight="1" outlineLevel="2">
      <c r="A629" s="60"/>
      <c r="B629" s="61"/>
      <c r="C629" s="64"/>
      <c r="D629" s="62">
        <v>19754300</v>
      </c>
      <c r="E629" s="65"/>
      <c r="F629" s="88" t="s">
        <v>446</v>
      </c>
      <c r="G629" s="88"/>
    </row>
    <row r="630" spans="1:7" ht="11.25" customHeight="1" outlineLevel="1">
      <c r="A630" s="74"/>
      <c r="B630" s="75"/>
      <c r="C630" s="76" t="s">
        <v>434</v>
      </c>
      <c r="D630" s="77">
        <v>-1718800</v>
      </c>
      <c r="E630" s="77">
        <v>-545390</v>
      </c>
      <c r="F630" s="79"/>
      <c r="G630" s="80"/>
    </row>
    <row r="631" spans="1:7" ht="32.25" customHeight="1" outlineLevel="2">
      <c r="A631" s="60"/>
      <c r="B631" s="61"/>
      <c r="C631" s="64"/>
      <c r="D631" s="62">
        <v>-1718800</v>
      </c>
      <c r="E631" s="65"/>
      <c r="F631" s="88" t="s">
        <v>336</v>
      </c>
      <c r="G631" s="88"/>
    </row>
    <row r="632" spans="1:7" ht="32.25" customHeight="1" outlineLevel="2">
      <c r="A632" s="60"/>
      <c r="B632" s="61"/>
      <c r="C632" s="64"/>
      <c r="D632" s="65"/>
      <c r="E632" s="62">
        <v>-545390</v>
      </c>
      <c r="F632" s="88" t="s">
        <v>337</v>
      </c>
      <c r="G632" s="88"/>
    </row>
    <row r="633" spans="1:7" ht="11.25" customHeight="1" outlineLevel="1">
      <c r="A633" s="74"/>
      <c r="B633" s="75"/>
      <c r="C633" s="76" t="s">
        <v>435</v>
      </c>
      <c r="D633" s="77">
        <v>-80200</v>
      </c>
      <c r="E633" s="78"/>
      <c r="F633" s="79"/>
      <c r="G633" s="80"/>
    </row>
    <row r="634" spans="1:7" ht="32.25" customHeight="1" outlineLevel="2">
      <c r="A634" s="60"/>
      <c r="B634" s="61"/>
      <c r="C634" s="64"/>
      <c r="D634" s="62">
        <v>-80200</v>
      </c>
      <c r="E634" s="65"/>
      <c r="F634" s="88" t="s">
        <v>336</v>
      </c>
      <c r="G634" s="88"/>
    </row>
    <row r="635" spans="1:7" ht="11.25" customHeight="1" outlineLevel="1">
      <c r="A635" s="74"/>
      <c r="B635" s="75"/>
      <c r="C635" s="76" t="s">
        <v>436</v>
      </c>
      <c r="D635" s="77">
        <v>410260</v>
      </c>
      <c r="E635" s="78"/>
      <c r="F635" s="79"/>
      <c r="G635" s="80"/>
    </row>
    <row r="636" spans="1:7" ht="42.75" customHeight="1" outlineLevel="2">
      <c r="A636" s="60"/>
      <c r="B636" s="61"/>
      <c r="C636" s="64"/>
      <c r="D636" s="62">
        <v>410260</v>
      </c>
      <c r="E636" s="65"/>
      <c r="F636" s="88" t="s">
        <v>437</v>
      </c>
      <c r="G636" s="88"/>
    </row>
    <row r="637" spans="1:7" ht="11.25" customHeight="1" outlineLevel="1">
      <c r="A637" s="74"/>
      <c r="B637" s="75"/>
      <c r="C637" s="76" t="s">
        <v>438</v>
      </c>
      <c r="D637" s="77">
        <v>1799000</v>
      </c>
      <c r="E637" s="78"/>
      <c r="F637" s="79"/>
      <c r="G637" s="80"/>
    </row>
    <row r="638" spans="1:7" ht="32.25" customHeight="1" outlineLevel="2">
      <c r="A638" s="60"/>
      <c r="B638" s="61"/>
      <c r="C638" s="64"/>
      <c r="D638" s="62">
        <v>1799000</v>
      </c>
      <c r="E638" s="65"/>
      <c r="F638" s="88" t="s">
        <v>336</v>
      </c>
      <c r="G638" s="88"/>
    </row>
    <row r="639" spans="1:7" ht="11.25" customHeight="1" outlineLevel="1">
      <c r="A639" s="74"/>
      <c r="B639" s="75"/>
      <c r="C639" s="76" t="s">
        <v>240</v>
      </c>
      <c r="D639" s="77">
        <v>5897300</v>
      </c>
      <c r="E639" s="78"/>
      <c r="F639" s="79"/>
      <c r="G639" s="80"/>
    </row>
    <row r="640" spans="1:7" ht="21.75" customHeight="1" outlineLevel="2">
      <c r="A640" s="60"/>
      <c r="B640" s="61"/>
      <c r="C640" s="64"/>
      <c r="D640" s="62">
        <v>5897300</v>
      </c>
      <c r="E640" s="65"/>
      <c r="F640" s="88" t="s">
        <v>261</v>
      </c>
      <c r="G640" s="88"/>
    </row>
    <row r="641" spans="1:7" ht="11.25" customHeight="1" outlineLevel="1">
      <c r="A641" s="74"/>
      <c r="B641" s="75"/>
      <c r="C641" s="76" t="s">
        <v>439</v>
      </c>
      <c r="D641" s="78"/>
      <c r="E641" s="77">
        <v>2722500</v>
      </c>
      <c r="F641" s="79"/>
      <c r="G641" s="80"/>
    </row>
    <row r="642" spans="1:7" ht="32.25" customHeight="1" outlineLevel="2">
      <c r="A642" s="60"/>
      <c r="B642" s="61"/>
      <c r="C642" s="64"/>
      <c r="D642" s="65"/>
      <c r="E642" s="62">
        <v>2722500</v>
      </c>
      <c r="F642" s="88" t="s">
        <v>337</v>
      </c>
      <c r="G642" s="88"/>
    </row>
    <row r="643" spans="1:7" ht="11.25" customHeight="1" outlineLevel="1">
      <c r="A643" s="74"/>
      <c r="B643" s="75"/>
      <c r="C643" s="76" t="s">
        <v>103</v>
      </c>
      <c r="D643" s="78"/>
      <c r="E643" s="77">
        <v>6352500</v>
      </c>
      <c r="F643" s="79"/>
      <c r="G643" s="80"/>
    </row>
    <row r="644" spans="1:7" ht="42.75" customHeight="1" outlineLevel="2">
      <c r="A644" s="60"/>
      <c r="B644" s="61"/>
      <c r="C644" s="64"/>
      <c r="D644" s="65"/>
      <c r="E644" s="62">
        <v>6352500</v>
      </c>
      <c r="F644" s="88" t="s">
        <v>37</v>
      </c>
      <c r="G644" s="88"/>
    </row>
    <row r="645" spans="1:7" ht="11.25" customHeight="1" outlineLevel="1">
      <c r="A645" s="74"/>
      <c r="B645" s="75"/>
      <c r="C645" s="76" t="s">
        <v>241</v>
      </c>
      <c r="D645" s="78"/>
      <c r="E645" s="77">
        <v>12142293</v>
      </c>
      <c r="F645" s="79"/>
      <c r="G645" s="80"/>
    </row>
    <row r="646" spans="1:7" ht="21.75" customHeight="1" outlineLevel="2">
      <c r="A646" s="60"/>
      <c r="B646" s="61"/>
      <c r="C646" s="64"/>
      <c r="D646" s="65"/>
      <c r="E646" s="62">
        <v>12142293</v>
      </c>
      <c r="F646" s="88" t="s">
        <v>203</v>
      </c>
      <c r="G646" s="88"/>
    </row>
    <row r="647" spans="1:7" ht="11.25" customHeight="1" outlineLevel="1">
      <c r="A647" s="74"/>
      <c r="B647" s="75"/>
      <c r="C647" s="76" t="s">
        <v>242</v>
      </c>
      <c r="D647" s="78"/>
      <c r="E647" s="77">
        <v>7467940</v>
      </c>
      <c r="F647" s="79"/>
      <c r="G647" s="80"/>
    </row>
    <row r="648" spans="1:7" ht="21.75" customHeight="1" outlineLevel="2">
      <c r="A648" s="60"/>
      <c r="B648" s="61"/>
      <c r="C648" s="64"/>
      <c r="D648" s="65"/>
      <c r="E648" s="62">
        <v>7467940</v>
      </c>
      <c r="F648" s="88" t="s">
        <v>205</v>
      </c>
      <c r="G648" s="88"/>
    </row>
    <row r="649" spans="1:7" ht="11.25" customHeight="1" outlineLevel="1">
      <c r="A649" s="74"/>
      <c r="B649" s="75"/>
      <c r="C649" s="76" t="s">
        <v>243</v>
      </c>
      <c r="D649" s="77">
        <v>175200</v>
      </c>
      <c r="E649" s="77">
        <v>25000</v>
      </c>
      <c r="F649" s="79"/>
      <c r="G649" s="80"/>
    </row>
    <row r="650" spans="1:7" ht="32.25" customHeight="1" outlineLevel="2">
      <c r="A650" s="60"/>
      <c r="B650" s="61"/>
      <c r="C650" s="64"/>
      <c r="D650" s="62">
        <v>175200</v>
      </c>
      <c r="E650" s="62">
        <v>25000</v>
      </c>
      <c r="F650" s="88" t="s">
        <v>244</v>
      </c>
      <c r="G650" s="88"/>
    </row>
    <row r="651" spans="1:7" ht="11.25" customHeight="1" outlineLevel="1">
      <c r="A651" s="74"/>
      <c r="B651" s="75"/>
      <c r="C651" s="76" t="s">
        <v>477</v>
      </c>
      <c r="D651" s="78"/>
      <c r="E651" s="77">
        <v>-2110500</v>
      </c>
      <c r="F651" s="79"/>
      <c r="G651" s="80"/>
    </row>
    <row r="652" spans="1:7" ht="21.75" customHeight="1" outlineLevel="2">
      <c r="A652" s="60"/>
      <c r="B652" s="61"/>
      <c r="C652" s="64"/>
      <c r="D652" s="65"/>
      <c r="E652" s="62">
        <v>-2110500</v>
      </c>
      <c r="F652" s="88" t="s">
        <v>478</v>
      </c>
      <c r="G652" s="88"/>
    </row>
    <row r="653" spans="1:7" ht="11.25" customHeight="1" outlineLevel="1">
      <c r="A653" s="74"/>
      <c r="B653" s="75"/>
      <c r="C653" s="76" t="s">
        <v>245</v>
      </c>
      <c r="D653" s="77">
        <v>6042840</v>
      </c>
      <c r="E653" s="78"/>
      <c r="F653" s="79"/>
      <c r="G653" s="80"/>
    </row>
    <row r="654" spans="1:7" ht="11.25" customHeight="1" outlineLevel="2">
      <c r="A654" s="60"/>
      <c r="B654" s="61"/>
      <c r="C654" s="64"/>
      <c r="D654" s="62">
        <v>6042840</v>
      </c>
      <c r="E654" s="65"/>
      <c r="F654" s="88" t="s">
        <v>199</v>
      </c>
      <c r="G654" s="88"/>
    </row>
    <row r="655" spans="1:7" ht="11.25" customHeight="1" outlineLevel="1">
      <c r="A655" s="74"/>
      <c r="B655" s="75"/>
      <c r="C655" s="76" t="s">
        <v>479</v>
      </c>
      <c r="D655" s="78"/>
      <c r="E655" s="77">
        <v>2110500</v>
      </c>
      <c r="F655" s="79"/>
      <c r="G655" s="80"/>
    </row>
    <row r="656" spans="1:7" ht="32.25" customHeight="1" outlineLevel="2">
      <c r="A656" s="60"/>
      <c r="B656" s="61"/>
      <c r="C656" s="64"/>
      <c r="D656" s="65"/>
      <c r="E656" s="62">
        <v>-1000000</v>
      </c>
      <c r="F656" s="88" t="s">
        <v>518</v>
      </c>
      <c r="G656" s="88"/>
    </row>
    <row r="657" spans="1:7" ht="42.75" customHeight="1" outlineLevel="2">
      <c r="A657" s="60"/>
      <c r="B657" s="61"/>
      <c r="C657" s="64"/>
      <c r="D657" s="65"/>
      <c r="E657" s="62">
        <v>1000000</v>
      </c>
      <c r="F657" s="88" t="s">
        <v>519</v>
      </c>
      <c r="G657" s="88"/>
    </row>
    <row r="658" spans="1:7" ht="21.75" customHeight="1" outlineLevel="2">
      <c r="A658" s="60"/>
      <c r="B658" s="61"/>
      <c r="C658" s="64"/>
      <c r="D658" s="65"/>
      <c r="E658" s="62">
        <v>2110500</v>
      </c>
      <c r="F658" s="88" t="s">
        <v>480</v>
      </c>
      <c r="G658" s="88"/>
    </row>
    <row r="659" spans="1:7" ht="11.25" customHeight="1" outlineLevel="1">
      <c r="A659" s="74"/>
      <c r="B659" s="75"/>
      <c r="C659" s="76" t="s">
        <v>104</v>
      </c>
      <c r="D659" s="78"/>
      <c r="E659" s="77">
        <v>19672961</v>
      </c>
      <c r="F659" s="79"/>
      <c r="G659" s="80"/>
    </row>
    <row r="660" spans="1:7" ht="21.75" customHeight="1" outlineLevel="2">
      <c r="A660" s="60"/>
      <c r="B660" s="61"/>
      <c r="C660" s="64"/>
      <c r="D660" s="65"/>
      <c r="E660" s="62">
        <v>3596509</v>
      </c>
      <c r="F660" s="88" t="s">
        <v>67</v>
      </c>
      <c r="G660" s="88"/>
    </row>
    <row r="661" spans="1:7" ht="21.75" customHeight="1" outlineLevel="2">
      <c r="A661" s="60"/>
      <c r="B661" s="61"/>
      <c r="C661" s="64"/>
      <c r="D661" s="65"/>
      <c r="E661" s="62">
        <v>2975000</v>
      </c>
      <c r="F661" s="88" t="s">
        <v>372</v>
      </c>
      <c r="G661" s="88"/>
    </row>
    <row r="662" spans="1:7" ht="21.75" customHeight="1" outlineLevel="2">
      <c r="A662" s="60"/>
      <c r="B662" s="61"/>
      <c r="C662" s="64"/>
      <c r="D662" s="65"/>
      <c r="E662" s="62">
        <v>6908000</v>
      </c>
      <c r="F662" s="88" t="s">
        <v>440</v>
      </c>
      <c r="G662" s="88"/>
    </row>
    <row r="663" spans="1:7" ht="21.75" customHeight="1" outlineLevel="2">
      <c r="A663" s="60"/>
      <c r="B663" s="61"/>
      <c r="C663" s="64"/>
      <c r="D663" s="65"/>
      <c r="E663" s="62">
        <v>6193452</v>
      </c>
      <c r="F663" s="88" t="s">
        <v>68</v>
      </c>
      <c r="G663" s="88"/>
    </row>
    <row r="664" spans="1:7" s="87" customFormat="1" ht="12.75" customHeight="1">
      <c r="A664" s="89" t="s">
        <v>105</v>
      </c>
      <c r="B664" s="89"/>
      <c r="C664" s="89"/>
      <c r="D664" s="84">
        <v>856650047</v>
      </c>
      <c r="E664" s="84">
        <v>1733810978</v>
      </c>
      <c r="F664" s="85">
        <f>D664+E664</f>
        <v>2590461025</v>
      </c>
      <c r="G664" s="86"/>
    </row>
  </sheetData>
  <sheetProtection/>
  <autoFilter ref="A1:O46"/>
  <mergeCells count="489">
    <mergeCell ref="F626:G626"/>
    <mergeCell ref="A48:B48"/>
    <mergeCell ref="A198:C198"/>
    <mergeCell ref="A245:C245"/>
    <mergeCell ref="A284:C284"/>
    <mergeCell ref="F602:G602"/>
    <mergeCell ref="F604:G604"/>
    <mergeCell ref="F616:G616"/>
    <mergeCell ref="F619:G619"/>
    <mergeCell ref="F621:G621"/>
    <mergeCell ref="F623:G623"/>
    <mergeCell ref="F588:G588"/>
    <mergeCell ref="F591:G591"/>
    <mergeCell ref="F594:G594"/>
    <mergeCell ref="F596:G596"/>
    <mergeCell ref="F598:G598"/>
    <mergeCell ref="F600:G600"/>
    <mergeCell ref="F571:G571"/>
    <mergeCell ref="F573:G573"/>
    <mergeCell ref="F575:G575"/>
    <mergeCell ref="F577:G577"/>
    <mergeCell ref="F579:G579"/>
    <mergeCell ref="F581:G581"/>
    <mergeCell ref="F548:G548"/>
    <mergeCell ref="F552:G552"/>
    <mergeCell ref="F556:G556"/>
    <mergeCell ref="A553:C553"/>
    <mergeCell ref="F567:G567"/>
    <mergeCell ref="F569:G569"/>
    <mergeCell ref="F528:G528"/>
    <mergeCell ref="F530:G530"/>
    <mergeCell ref="F532:G532"/>
    <mergeCell ref="F520:G520"/>
    <mergeCell ref="F544:G544"/>
    <mergeCell ref="F546:G546"/>
    <mergeCell ref="F404:G404"/>
    <mergeCell ref="F406:G406"/>
    <mergeCell ref="F471:G471"/>
    <mergeCell ref="F476:G476"/>
    <mergeCell ref="F467:G467"/>
    <mergeCell ref="F475:G475"/>
    <mergeCell ref="F455:G455"/>
    <mergeCell ref="F342:G342"/>
    <mergeCell ref="F344:G344"/>
    <mergeCell ref="F369:G369"/>
    <mergeCell ref="F365:G365"/>
    <mergeCell ref="F367:G367"/>
    <mergeCell ref="F355:G355"/>
    <mergeCell ref="F293:G293"/>
    <mergeCell ref="F277:G277"/>
    <mergeCell ref="A281:C281"/>
    <mergeCell ref="F316:G316"/>
    <mergeCell ref="F336:G336"/>
    <mergeCell ref="F340:G340"/>
    <mergeCell ref="F324:G324"/>
    <mergeCell ref="F326:G326"/>
    <mergeCell ref="F328:G328"/>
    <mergeCell ref="F266:G266"/>
    <mergeCell ref="F268:G268"/>
    <mergeCell ref="F274:G274"/>
    <mergeCell ref="A275:C275"/>
    <mergeCell ref="F280:G280"/>
    <mergeCell ref="F283:G283"/>
    <mergeCell ref="F250:G250"/>
    <mergeCell ref="F262:G262"/>
    <mergeCell ref="F258:G258"/>
    <mergeCell ref="F259:G259"/>
    <mergeCell ref="F261:G261"/>
    <mergeCell ref="F264:G264"/>
    <mergeCell ref="F217:G217"/>
    <mergeCell ref="F215:G215"/>
    <mergeCell ref="F219:G219"/>
    <mergeCell ref="F230:G230"/>
    <mergeCell ref="F233:G233"/>
    <mergeCell ref="F234:G234"/>
    <mergeCell ref="F179:G179"/>
    <mergeCell ref="A180:C180"/>
    <mergeCell ref="F190:G190"/>
    <mergeCell ref="F194:G194"/>
    <mergeCell ref="A195:C195"/>
    <mergeCell ref="F205:G205"/>
    <mergeCell ref="F141:G141"/>
    <mergeCell ref="F136:G136"/>
    <mergeCell ref="F139:G139"/>
    <mergeCell ref="F155:G155"/>
    <mergeCell ref="A162:C162"/>
    <mergeCell ref="F171:G171"/>
    <mergeCell ref="A47:C47"/>
    <mergeCell ref="F73:G73"/>
    <mergeCell ref="F74:G74"/>
    <mergeCell ref="F75:G75"/>
    <mergeCell ref="F52:G52"/>
    <mergeCell ref="F53:G53"/>
    <mergeCell ref="F565:G565"/>
    <mergeCell ref="F560:G560"/>
    <mergeCell ref="F555:G555"/>
    <mergeCell ref="F78:G78"/>
    <mergeCell ref="F557:G557"/>
    <mergeCell ref="F559:G559"/>
    <mergeCell ref="F561:G561"/>
    <mergeCell ref="F563:G563"/>
    <mergeCell ref="F536:G536"/>
    <mergeCell ref="F538:G538"/>
    <mergeCell ref="F501:G501"/>
    <mergeCell ref="A502:C502"/>
    <mergeCell ref="F522:G522"/>
    <mergeCell ref="F524:G524"/>
    <mergeCell ref="F505:G505"/>
    <mergeCell ref="F507:G507"/>
    <mergeCell ref="F508:G508"/>
    <mergeCell ref="F510:G510"/>
    <mergeCell ref="F457:G457"/>
    <mergeCell ref="F459:G459"/>
    <mergeCell ref="F461:G461"/>
    <mergeCell ref="F463:G463"/>
    <mergeCell ref="F465:G465"/>
    <mergeCell ref="F444:G444"/>
    <mergeCell ref="F446:G446"/>
    <mergeCell ref="F428:G428"/>
    <mergeCell ref="F417:G417"/>
    <mergeCell ref="F419:G419"/>
    <mergeCell ref="F436:G436"/>
    <mergeCell ref="F438:G438"/>
    <mergeCell ref="F442:G442"/>
    <mergeCell ref="F435:G435"/>
    <mergeCell ref="F353:G353"/>
    <mergeCell ref="F388:G388"/>
    <mergeCell ref="F390:G390"/>
    <mergeCell ref="F392:G392"/>
    <mergeCell ref="F387:G387"/>
    <mergeCell ref="F391:G391"/>
    <mergeCell ref="F371:G371"/>
    <mergeCell ref="F383:G383"/>
    <mergeCell ref="F305:G305"/>
    <mergeCell ref="F309:G309"/>
    <mergeCell ref="F306:G306"/>
    <mergeCell ref="F304:G304"/>
    <mergeCell ref="F307:G307"/>
    <mergeCell ref="F330:G330"/>
    <mergeCell ref="F320:G320"/>
    <mergeCell ref="F322:G322"/>
    <mergeCell ref="F56:G56"/>
    <mergeCell ref="F57:G57"/>
    <mergeCell ref="F58:G58"/>
    <mergeCell ref="F60:G60"/>
    <mergeCell ref="F61:G61"/>
    <mergeCell ref="F310:G310"/>
    <mergeCell ref="F295:G295"/>
    <mergeCell ref="F289:G289"/>
    <mergeCell ref="F291:G291"/>
    <mergeCell ref="F286:G286"/>
    <mergeCell ref="F98:G98"/>
    <mergeCell ref="F71:G71"/>
    <mergeCell ref="A26:B26"/>
    <mergeCell ref="F84:G84"/>
    <mergeCell ref="F85:G85"/>
    <mergeCell ref="F91:G91"/>
    <mergeCell ref="F87:G87"/>
    <mergeCell ref="F88:G88"/>
    <mergeCell ref="F27:G27"/>
    <mergeCell ref="F63:G63"/>
    <mergeCell ref="F107:G107"/>
    <mergeCell ref="F109:G109"/>
    <mergeCell ref="F111:G111"/>
    <mergeCell ref="F102:G102"/>
    <mergeCell ref="F104:G104"/>
    <mergeCell ref="F108:G108"/>
    <mergeCell ref="F110:G110"/>
    <mergeCell ref="F127:G127"/>
    <mergeCell ref="F129:G129"/>
    <mergeCell ref="F120:G120"/>
    <mergeCell ref="F125:G125"/>
    <mergeCell ref="F113:G113"/>
    <mergeCell ref="F115:G115"/>
    <mergeCell ref="F117:G117"/>
    <mergeCell ref="F122:G122"/>
    <mergeCell ref="F124:G124"/>
    <mergeCell ref="F164:G164"/>
    <mergeCell ref="F167:G167"/>
    <mergeCell ref="F175:G175"/>
    <mergeCell ref="F173:G173"/>
    <mergeCell ref="F176:G176"/>
    <mergeCell ref="F149:G149"/>
    <mergeCell ref="F157:G157"/>
    <mergeCell ref="F161:G161"/>
    <mergeCell ref="F160:G160"/>
    <mergeCell ref="F200:G200"/>
    <mergeCell ref="F206:G206"/>
    <mergeCell ref="F213:G213"/>
    <mergeCell ref="F203:G203"/>
    <mergeCell ref="F182:G182"/>
    <mergeCell ref="F185:G185"/>
    <mergeCell ref="F197:G197"/>
    <mergeCell ref="F208:G208"/>
    <mergeCell ref="F210:G210"/>
    <mergeCell ref="F211:G211"/>
    <mergeCell ref="F242:G242"/>
    <mergeCell ref="F244:G244"/>
    <mergeCell ref="F225:G225"/>
    <mergeCell ref="F227:G227"/>
    <mergeCell ref="F235:G235"/>
    <mergeCell ref="F237:G237"/>
    <mergeCell ref="F231:G231"/>
    <mergeCell ref="F232:G232"/>
    <mergeCell ref="F236:G236"/>
    <mergeCell ref="A19:B19"/>
    <mergeCell ref="A17:B17"/>
    <mergeCell ref="A18:B18"/>
    <mergeCell ref="A8:B8"/>
    <mergeCell ref="F8:G8"/>
    <mergeCell ref="F16:G16"/>
    <mergeCell ref="A11:B11"/>
    <mergeCell ref="A15:B15"/>
    <mergeCell ref="F11:G11"/>
    <mergeCell ref="F40:G40"/>
    <mergeCell ref="A9:B9"/>
    <mergeCell ref="A10:B10"/>
    <mergeCell ref="F9:G9"/>
    <mergeCell ref="F10:G10"/>
    <mergeCell ref="F17:G17"/>
    <mergeCell ref="F14:G14"/>
    <mergeCell ref="A35:C35"/>
    <mergeCell ref="A28:C28"/>
    <mergeCell ref="A25:C25"/>
    <mergeCell ref="F46:G46"/>
    <mergeCell ref="F5:G5"/>
    <mergeCell ref="F6:G6"/>
    <mergeCell ref="F7:G7"/>
    <mergeCell ref="F12:G12"/>
    <mergeCell ref="F13:G13"/>
    <mergeCell ref="F45:G45"/>
    <mergeCell ref="F18:G18"/>
    <mergeCell ref="F19:G19"/>
    <mergeCell ref="F15:G15"/>
    <mergeCell ref="F29:G29"/>
    <mergeCell ref="F31:G31"/>
    <mergeCell ref="A2:G2"/>
    <mergeCell ref="A4:G4"/>
    <mergeCell ref="A5:B5"/>
    <mergeCell ref="A3:G3"/>
    <mergeCell ref="A24:B24"/>
    <mergeCell ref="A20:B20"/>
    <mergeCell ref="F23:G23"/>
    <mergeCell ref="A6:C6"/>
    <mergeCell ref="A12:B12"/>
    <mergeCell ref="F25:G25"/>
    <mergeCell ref="A14:B14"/>
    <mergeCell ref="A16:B16"/>
    <mergeCell ref="F28:G28"/>
    <mergeCell ref="F22:G22"/>
    <mergeCell ref="F24:G24"/>
    <mergeCell ref="F21:G21"/>
    <mergeCell ref="A23:C23"/>
    <mergeCell ref="A13:B13"/>
    <mergeCell ref="A32:B32"/>
    <mergeCell ref="F30:G30"/>
    <mergeCell ref="A37:B37"/>
    <mergeCell ref="A36:B36"/>
    <mergeCell ref="A7:C7"/>
    <mergeCell ref="F34:G34"/>
    <mergeCell ref="F35:G35"/>
    <mergeCell ref="A21:B21"/>
    <mergeCell ref="F20:G20"/>
    <mergeCell ref="A22:B22"/>
    <mergeCell ref="A38:B38"/>
    <mergeCell ref="F44:G44"/>
    <mergeCell ref="A39:B39"/>
    <mergeCell ref="A40:B40"/>
    <mergeCell ref="A27:B27"/>
    <mergeCell ref="A33:B33"/>
    <mergeCell ref="F38:G38"/>
    <mergeCell ref="F33:G33"/>
    <mergeCell ref="A30:B30"/>
    <mergeCell ref="A31:B31"/>
    <mergeCell ref="F32:G32"/>
    <mergeCell ref="F36:G36"/>
    <mergeCell ref="A34:B34"/>
    <mergeCell ref="F37:G37"/>
    <mergeCell ref="A29:B29"/>
    <mergeCell ref="F43:G43"/>
    <mergeCell ref="A42:B42"/>
    <mergeCell ref="F41:G41"/>
    <mergeCell ref="F39:G39"/>
    <mergeCell ref="A43:B43"/>
    <mergeCell ref="A105:C105"/>
    <mergeCell ref="A46:C46"/>
    <mergeCell ref="A45:B45"/>
    <mergeCell ref="L39:O39"/>
    <mergeCell ref="J39:K39"/>
    <mergeCell ref="L40:M40"/>
    <mergeCell ref="N40:O40"/>
    <mergeCell ref="F42:G42"/>
    <mergeCell ref="A41:B41"/>
    <mergeCell ref="A44:B44"/>
    <mergeCell ref="F158:G158"/>
    <mergeCell ref="F153:G153"/>
    <mergeCell ref="F114:G114"/>
    <mergeCell ref="F119:G119"/>
    <mergeCell ref="F81:G81"/>
    <mergeCell ref="F82:G82"/>
    <mergeCell ref="F94:G94"/>
    <mergeCell ref="F96:G96"/>
    <mergeCell ref="F100:G100"/>
    <mergeCell ref="F146:G146"/>
    <mergeCell ref="A278:C278"/>
    <mergeCell ref="F252:G252"/>
    <mergeCell ref="A253:C253"/>
    <mergeCell ref="F255:G255"/>
    <mergeCell ref="F220:G220"/>
    <mergeCell ref="F223:G223"/>
    <mergeCell ref="F228:G228"/>
    <mergeCell ref="F221:G221"/>
    <mergeCell ref="F226:G226"/>
    <mergeCell ref="F247:G247"/>
    <mergeCell ref="F380:G380"/>
    <mergeCell ref="F337:G337"/>
    <mergeCell ref="F343:G343"/>
    <mergeCell ref="F346:G346"/>
    <mergeCell ref="F348:G348"/>
    <mergeCell ref="F311:G311"/>
    <mergeCell ref="F333:G333"/>
    <mergeCell ref="F332:G332"/>
    <mergeCell ref="F357:G357"/>
    <mergeCell ref="F361:G361"/>
    <mergeCell ref="F384:G384"/>
    <mergeCell ref="F414:G414"/>
    <mergeCell ref="F382:G382"/>
    <mergeCell ref="A385:C385"/>
    <mergeCell ref="F394:G394"/>
    <mergeCell ref="F398:G398"/>
    <mergeCell ref="F402:G402"/>
    <mergeCell ref="F396:G396"/>
    <mergeCell ref="F408:G408"/>
    <mergeCell ref="F400:G400"/>
    <mergeCell ref="A469:C469"/>
    <mergeCell ref="F452:G452"/>
    <mergeCell ref="F454:G454"/>
    <mergeCell ref="F448:G448"/>
    <mergeCell ref="F450:G450"/>
    <mergeCell ref="F422:G422"/>
    <mergeCell ref="F433:G433"/>
    <mergeCell ref="F440:G440"/>
    <mergeCell ref="F430:G430"/>
    <mergeCell ref="F425:G425"/>
    <mergeCell ref="F504:G504"/>
    <mergeCell ref="F480:G480"/>
    <mergeCell ref="F482:G482"/>
    <mergeCell ref="F484:G484"/>
    <mergeCell ref="F486:G486"/>
    <mergeCell ref="F464:G464"/>
    <mergeCell ref="F468:G468"/>
    <mergeCell ref="F473:G473"/>
    <mergeCell ref="F466:G466"/>
    <mergeCell ref="F478:G478"/>
    <mergeCell ref="A624:C624"/>
    <mergeCell ref="F580:G580"/>
    <mergeCell ref="F592:G592"/>
    <mergeCell ref="F595:G595"/>
    <mergeCell ref="F582:G582"/>
    <mergeCell ref="A584:C584"/>
    <mergeCell ref="F590:G590"/>
    <mergeCell ref="F583:G583"/>
    <mergeCell ref="F586:G586"/>
    <mergeCell ref="F587:G587"/>
    <mergeCell ref="F657:G657"/>
    <mergeCell ref="F658:G658"/>
    <mergeCell ref="F660:G660"/>
    <mergeCell ref="F661:G661"/>
    <mergeCell ref="F654:G654"/>
    <mergeCell ref="F618:G618"/>
    <mergeCell ref="F620:G620"/>
    <mergeCell ref="F628:G628"/>
    <mergeCell ref="F629:G629"/>
    <mergeCell ref="F631:G631"/>
    <mergeCell ref="D47:D49"/>
    <mergeCell ref="E47:E49"/>
    <mergeCell ref="A50:C50"/>
    <mergeCell ref="F59:G59"/>
    <mergeCell ref="F67:G67"/>
    <mergeCell ref="F69:G69"/>
    <mergeCell ref="F64:G64"/>
    <mergeCell ref="F66:G66"/>
    <mergeCell ref="F68:G68"/>
    <mergeCell ref="F55:G55"/>
    <mergeCell ref="F76:G76"/>
    <mergeCell ref="F77:G77"/>
    <mergeCell ref="A79:C79"/>
    <mergeCell ref="F89:G89"/>
    <mergeCell ref="F90:G90"/>
    <mergeCell ref="A92:C92"/>
    <mergeCell ref="F130:G130"/>
    <mergeCell ref="F135:G135"/>
    <mergeCell ref="F140:G140"/>
    <mergeCell ref="A142:C142"/>
    <mergeCell ref="F144:G144"/>
    <mergeCell ref="F151:G151"/>
    <mergeCell ref="F148:G148"/>
    <mergeCell ref="F132:G132"/>
    <mergeCell ref="F134:G134"/>
    <mergeCell ref="F137:G137"/>
    <mergeCell ref="A165:C165"/>
    <mergeCell ref="F169:G169"/>
    <mergeCell ref="F178:G178"/>
    <mergeCell ref="F192:G192"/>
    <mergeCell ref="A201:C201"/>
    <mergeCell ref="F209:G209"/>
    <mergeCell ref="F184:G184"/>
    <mergeCell ref="F186:G186"/>
    <mergeCell ref="F187:G187"/>
    <mergeCell ref="F189:G189"/>
    <mergeCell ref="F238:G238"/>
    <mergeCell ref="A256:C256"/>
    <mergeCell ref="F260:G260"/>
    <mergeCell ref="F267:G267"/>
    <mergeCell ref="A270:C270"/>
    <mergeCell ref="F272:G272"/>
    <mergeCell ref="F269:G269"/>
    <mergeCell ref="A248:C248"/>
    <mergeCell ref="F239:G239"/>
    <mergeCell ref="F240:G240"/>
    <mergeCell ref="A287:C287"/>
    <mergeCell ref="A302:C302"/>
    <mergeCell ref="F312:G312"/>
    <mergeCell ref="F314:G314"/>
    <mergeCell ref="F318:G318"/>
    <mergeCell ref="F335:G335"/>
    <mergeCell ref="A296:C296"/>
    <mergeCell ref="F298:G298"/>
    <mergeCell ref="A299:C299"/>
    <mergeCell ref="F301:G301"/>
    <mergeCell ref="A338:C338"/>
    <mergeCell ref="F359:G359"/>
    <mergeCell ref="F372:G372"/>
    <mergeCell ref="F374:G374"/>
    <mergeCell ref="F376:G376"/>
    <mergeCell ref="F378:G378"/>
    <mergeCell ref="F363:G363"/>
    <mergeCell ref="F347:G347"/>
    <mergeCell ref="F349:G349"/>
    <mergeCell ref="F351:G351"/>
    <mergeCell ref="F410:G410"/>
    <mergeCell ref="F412:G412"/>
    <mergeCell ref="F420:G420"/>
    <mergeCell ref="A423:C423"/>
    <mergeCell ref="F429:G429"/>
    <mergeCell ref="F431:G431"/>
    <mergeCell ref="F421:G421"/>
    <mergeCell ref="F416:G416"/>
    <mergeCell ref="F418:G418"/>
    <mergeCell ref="F426:G426"/>
    <mergeCell ref="F488:G488"/>
    <mergeCell ref="F490:G490"/>
    <mergeCell ref="F492:G492"/>
    <mergeCell ref="F494:G494"/>
    <mergeCell ref="F496:G496"/>
    <mergeCell ref="F500:G500"/>
    <mergeCell ref="F498:G498"/>
    <mergeCell ref="F512:G512"/>
    <mergeCell ref="F514:G514"/>
    <mergeCell ref="F516:G516"/>
    <mergeCell ref="F518:G518"/>
    <mergeCell ref="A525:C525"/>
    <mergeCell ref="F550:G550"/>
    <mergeCell ref="F527:G527"/>
    <mergeCell ref="F540:G540"/>
    <mergeCell ref="F542:G542"/>
    <mergeCell ref="F534:G534"/>
    <mergeCell ref="F606:G606"/>
    <mergeCell ref="F608:G608"/>
    <mergeCell ref="F610:G610"/>
    <mergeCell ref="F612:G612"/>
    <mergeCell ref="F614:G614"/>
    <mergeCell ref="F622:G622"/>
    <mergeCell ref="F632:G632"/>
    <mergeCell ref="F634:G634"/>
    <mergeCell ref="F636:G636"/>
    <mergeCell ref="F638:G638"/>
    <mergeCell ref="F640:G640"/>
    <mergeCell ref="F642:G642"/>
    <mergeCell ref="F662:G662"/>
    <mergeCell ref="F663:G663"/>
    <mergeCell ref="A664:C664"/>
    <mergeCell ref="F47:G49"/>
    <mergeCell ref="F644:G644"/>
    <mergeCell ref="F646:G646"/>
    <mergeCell ref="F648:G648"/>
    <mergeCell ref="F650:G650"/>
    <mergeCell ref="F652:G652"/>
    <mergeCell ref="F656:G656"/>
  </mergeCells>
  <printOptions/>
  <pageMargins left="0.5905511811023623" right="0.3937007874015748" top="0.5905511811023623" bottom="0.5905511811023623" header="0.3937007874015748" footer="0.3937007874015748"/>
  <pageSetup fitToHeight="100" horizontalDpi="600" verticalDpi="600" orientation="landscape" pageOrder="overThenDown" paperSize="9" scale="77" r:id="rId1"/>
  <headerFooter alignWithMargins="0">
    <oddFooter>&amp;C&amp;P</oddFoot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cp:lastPrinted>2021-09-06T07:05:28Z</cp:lastPrinted>
  <dcterms:created xsi:type="dcterms:W3CDTF">2020-11-25T07:31:58Z</dcterms:created>
  <dcterms:modified xsi:type="dcterms:W3CDTF">2021-09-06T08:08:02Z</dcterms:modified>
  <cp:category/>
  <cp:version/>
  <cp:contentType/>
  <cp:contentStatus/>
  <cp:revision>1</cp:revision>
</cp:coreProperties>
</file>