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8" windowWidth="14808" windowHeight="789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Лист1!$A$1:$K$33</definedName>
  </definedNames>
  <calcPr calcId="144525"/>
</workbook>
</file>

<file path=xl/calcChain.xml><?xml version="1.0" encoding="utf-8"?>
<calcChain xmlns="http://schemas.openxmlformats.org/spreadsheetml/2006/main">
  <c r="G32" i="2" l="1"/>
  <c r="F32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7" i="2"/>
  <c r="F17" i="2"/>
  <c r="G16" i="2"/>
  <c r="F16" i="2"/>
  <c r="G15" i="2"/>
  <c r="F15" i="2"/>
  <c r="G14" i="2"/>
  <c r="F14" i="2"/>
  <c r="G13" i="2"/>
  <c r="F13" i="2"/>
  <c r="G12" i="2"/>
  <c r="F12" i="2"/>
  <c r="G10" i="2"/>
  <c r="F10" i="2"/>
  <c r="Q9" i="2"/>
  <c r="Q10" i="2" s="1"/>
  <c r="S10" i="2" s="1"/>
  <c r="G9" i="2"/>
  <c r="F9" i="2"/>
  <c r="G8" i="2"/>
  <c r="F8" i="2"/>
  <c r="G6" i="2"/>
  <c r="F6" i="2"/>
  <c r="G5" i="2"/>
  <c r="F5" i="2"/>
  <c r="F17" i="1" l="1"/>
  <c r="G8" i="1" l="1"/>
  <c r="G9" i="1"/>
  <c r="G10" i="1"/>
  <c r="F8" i="1"/>
  <c r="F9" i="1"/>
  <c r="F10" i="1"/>
  <c r="F5" i="1"/>
  <c r="G5" i="1"/>
  <c r="G6" i="1"/>
  <c r="F6" i="1"/>
  <c r="G12" i="1"/>
  <c r="G13" i="1"/>
  <c r="G14" i="1"/>
  <c r="G15" i="1"/>
  <c r="G16" i="1"/>
  <c r="G17" i="1"/>
  <c r="G20" i="1"/>
  <c r="G21" i="1"/>
  <c r="G22" i="1"/>
  <c r="G23" i="1"/>
  <c r="G24" i="1"/>
  <c r="G25" i="1"/>
  <c r="G26" i="1"/>
  <c r="G27" i="1"/>
  <c r="G28" i="1"/>
  <c r="G29" i="1"/>
  <c r="G32" i="1"/>
  <c r="F32" i="1"/>
  <c r="F12" i="1"/>
  <c r="F13" i="1"/>
  <c r="F14" i="1"/>
  <c r="F15" i="1"/>
  <c r="F16" i="1"/>
  <c r="F20" i="1"/>
  <c r="F21" i="1"/>
  <c r="F22" i="1"/>
  <c r="F23" i="1"/>
  <c r="F24" i="1"/>
  <c r="F25" i="1"/>
  <c r="F26" i="1"/>
  <c r="F27" i="1"/>
  <c r="F28" i="1"/>
  <c r="F29" i="1"/>
</calcChain>
</file>

<file path=xl/sharedStrings.xml><?xml version="1.0" encoding="utf-8"?>
<sst xmlns="http://schemas.openxmlformats.org/spreadsheetml/2006/main" count="226" uniqueCount="83">
  <si>
    <t>Додаток 3</t>
  </si>
  <si>
    <t>№ з/п</t>
  </si>
  <si>
    <t>Відхилення (зі знаком «+» або «-»)</t>
  </si>
  <si>
    <t>Фактичне значення показника до планового (%)</t>
  </si>
  <si>
    <t>Причини невиконання показника</t>
  </si>
  <si>
    <t xml:space="preserve">Назва індикатора </t>
  </si>
  <si>
    <t>Одиниця виміру</t>
  </si>
  <si>
    <t>Значення індикатора програми</t>
  </si>
  <si>
    <t xml:space="preserve">Звіт за 9 місяців 2021 року
Досягнення індикаторів програми
</t>
  </si>
  <si>
    <t>План 2021 року</t>
  </si>
  <si>
    <t>Факт 9 місяців 2021 року</t>
  </si>
  <si>
    <t>Ступінь зношеності кабельних ліній 0.4–110 кВ</t>
  </si>
  <si>
    <t>%</t>
  </si>
  <si>
    <t>Ступінь зношеності теплових мереж</t>
  </si>
  <si>
    <t>Ступінь зношеності Деснянської і Дніпровської водозабірних станцій</t>
  </si>
  <si>
    <t>Ступінь зношеності водопровідних мереж</t>
  </si>
  <si>
    <t>Ступінь зношеності каналізаційних мереж</t>
  </si>
  <si>
    <t>Загальне споживання (корисний відпуск) електроенергії містом</t>
  </si>
  <si>
    <t>тис. кВт·год/ мешканця</t>
  </si>
  <si>
    <t>Загальне споживання (корисний відпуск) тепла містом</t>
  </si>
  <si>
    <t>Гкал / мешканця</t>
  </si>
  <si>
    <t>Загальне споживання води містом</t>
  </si>
  <si>
    <r>
      <t>м</t>
    </r>
    <r>
      <rPr>
        <vertAlign val="superscript"/>
        <sz val="13"/>
        <color theme="1"/>
        <rFont val="Times New Roman"/>
        <family val="1"/>
        <charset val="204"/>
      </rPr>
      <t xml:space="preserve">3 </t>
    </r>
    <r>
      <rPr>
        <sz val="13"/>
        <color theme="1"/>
        <rFont val="Times New Roman"/>
        <family val="1"/>
        <charset val="204"/>
      </rPr>
      <t>/ мешканця</t>
    </r>
  </si>
  <si>
    <t>Відсоток ОСББ у багатоквартирному житловому фонді (разом з ЖБК)</t>
  </si>
  <si>
    <t>Частка ліфтів, що експлуатуються більше 25 років</t>
  </si>
  <si>
    <t>Частка втрат води від подачі в мережу</t>
  </si>
  <si>
    <t>Частка центральних теплових пунктів, термін експлуатації яких перевищує 25 років</t>
  </si>
  <si>
    <t>Зношеність підстанцій 110;</t>
  </si>
  <si>
    <t>35 кВ</t>
  </si>
  <si>
    <t>Зношеність електричних трансформаторних підстанцій 10 кВ</t>
  </si>
  <si>
    <t>Споживання електроенергії комунально-побутовими споживачами міста Києва</t>
  </si>
  <si>
    <t>млн кВт·год</t>
  </si>
  <si>
    <t>Середня кількість відключень електроенергії на одного споживача впродовж року</t>
  </si>
  <si>
    <t>од.</t>
  </si>
  <si>
    <t>Середня тривалість відключень електроенергії</t>
  </si>
  <si>
    <t>год</t>
  </si>
  <si>
    <t>Рівень оснащеності житлового фонду приладами обліку споживання холодної води</t>
  </si>
  <si>
    <t>Споживання теплової енергії бюджетними установами та організаціями міста Києва</t>
  </si>
  <si>
    <t>тис. Гкал</t>
  </si>
  <si>
    <t>Рівень оснащеності бюджетних установ та організацій міста Києва системами регулювання споживання тепла</t>
  </si>
  <si>
    <t>Кількість відновлених бюветних комплексів</t>
  </si>
  <si>
    <t>Кількість зсувонебезпечних ділянок, на яких планується виконання робіт з укріплення</t>
  </si>
  <si>
    <t>Викиди забруднюючих речовин (твердих недиференційованих за складом частинок золи) в атмосферне повітря</t>
  </si>
  <si>
    <t>т/рік</t>
  </si>
  <si>
    <t>Частка спалених відходів (від загального обсягу утворених відходів)</t>
  </si>
  <si>
    <t>Динаміка обсягу побутових відходів, накопичених у спеціально відведених місцях, по відношенню до попереднього року (розраховується по об'єму)</t>
  </si>
  <si>
    <t>&lt;5,0</t>
  </si>
  <si>
    <t>Частка роздільно зібраних ТПВ за двохконтейнерною схемою (від загального обсягу утворених ТПВ)</t>
  </si>
  <si>
    <t>Частка утилізованих відходів (від загального обсягу утворених відходів)</t>
  </si>
  <si>
    <t>&gt;5,0</t>
  </si>
  <si>
    <t>8,3*</t>
  </si>
  <si>
    <t xml:space="preserve">Проведення у 2020 році ремонтних робіт з технічного переоснащення СП «Завод Енергія» 
КП «КИЇВТЕПЛОЕНЕРГО»
</t>
  </si>
  <si>
    <t>&gt;5,0*</t>
  </si>
  <si>
    <t>КП "Київкомунсервіс" проводяться роботи по встановленню контейнерів типу "колокол" (дзвінок) для впровадження роздільного збирання побутових відходів.Було розпочато експериментальний пілотний проект спільно з підприємствамисфери поводження з відходами, шляхом зміни схеми вивезення твердих побутових відходів (збільшення вивозу контейнерів сухої фракції) при збереженні загального їх обсягу.Також продовжується робота по збиранню та утилізації небезпечних відходів у складі побутових.</t>
  </si>
  <si>
    <t>13,8**</t>
  </si>
  <si>
    <t>82,0
85,2</t>
  </si>
  <si>
    <t xml:space="preserve">Реконструкція водопровідних станцій триває 
відповідно до графіків виконання робіт </t>
  </si>
  <si>
    <t>Через брак коштів уповільнюються темпи 
перекладання мереж</t>
  </si>
  <si>
    <t>У літній період (період відпусток) зменшилися обсяги споживання води</t>
  </si>
  <si>
    <r>
      <t>П. 2 прикінцевих та перехідних положень ЗаконуУкраїни від 22.06.2017 № 2119-VIII «Про комерційний облік теплової енергії та водопостачання» (далі - Закон) встановлено, що оснащення вузлами обліку будівель, що на день набрання чинності Законом були приєднані до зовнішніх інженерних мереж і не були оснащені такими вузлами обліку, або якщо такі вузли обліку на день набрання чинності Законом вийшли з ладу, зобов</t>
    </r>
    <r>
      <rPr>
        <sz val="11"/>
        <color theme="1"/>
        <rFont val="Calibri"/>
        <family val="2"/>
        <charset val="204"/>
      </rPr>
      <t>ʼ</t>
    </r>
    <r>
      <rPr>
        <sz val="11"/>
        <color theme="1"/>
        <rFont val="Times New Roman"/>
        <family val="1"/>
        <charset val="204"/>
      </rPr>
      <t xml:space="preserve">язаний здійснити оператор зовнішніх інженерних мереж до 1 серпня 2022 року.
(Пункт 2 розділу IV у редакції Закону України від 03.12.2020 № 1060-IX).
ПрАТ «АК «Київводоканал» розрахована та подана на затвердження до НКРЕКП Інвестиційна програма на 2022 рік, у складі якої визначена вартість встановлення вузлів комерційного обіку. У випадку затвердження цієї складової вимоги Закону будуть виконані у встановлені терміни.  </t>
    </r>
  </si>
  <si>
    <t>21
24,2</t>
  </si>
  <si>
    <t>298,36
139,67</t>
  </si>
  <si>
    <t>98,79</t>
  </si>
  <si>
    <t>-55</t>
  </si>
  <si>
    <t>- 35,5</t>
  </si>
  <si>
    <t>-8,05</t>
  </si>
  <si>
    <t>72,90</t>
  </si>
  <si>
    <t>-3,0
+0,2</t>
  </si>
  <si>
    <t>96,47           100,24</t>
  </si>
  <si>
    <t>КТЕ</t>
  </si>
  <si>
    <t>КВК</t>
  </si>
  <si>
    <t xml:space="preserve">П. 2 прикінцевих та перехідних положень ЗаконуУкраїни від 22.06.2017 № 2119-VIII «Про комерційний облік теплової енергії та водопостачання» (далі - Закон) встановлено, що оснащення вузлами обліку будівель, що на день набрання чинності Законом були приєднані до зовнішніх інженерних мереж і не були оснащені такими вузлами обліку, або якщо такі вузли обліку на день набрання чинності Законом вийшли з ладу, зобовʼязаний здійснити оператор зовнішніх інженерних мереж до 1 серпня 2022 року.
(Пункт 2 розділу IV у редакції Закону України від 03.12.2020 № 1060-IX).
ПрАТ «АК «Київводоканал» розрахована та подана на затвердження до НКРЕКП Інвестиційна програма на 2022 рік, у складі якої визначена вартість встановлення вузлів комерційного обіку. У випадку затвердження цієї складової вимоги Закону будуть виконані у встановлені терміни.  </t>
  </si>
  <si>
    <t>Всього по СП "Завод "Енергія"), у т.ч. 7,991 (речовини у вигляді суспендованих твердих частинок, недиференційованих за складом);                           4,51 - фактичні викиди від 7 вугільних котелень СП "КТМ" за 9 місяців 2021 року</t>
  </si>
  <si>
    <t>Відсутність  сміттєпереробних підприємств.</t>
  </si>
  <si>
    <t>Малихін</t>
  </si>
  <si>
    <t>КБР</t>
  </si>
  <si>
    <t>4279,425 тис. Гкал (корисний відпуск теплової енергії КП «КТЕ» споживачам за 9 місяців 2021 року)</t>
  </si>
  <si>
    <t>В межах виділених коштів у 2021 році планується здійснити будівництво двох свердловин. По одному об'єкту у вересні укладено договір на будівництво, а по другому проводиться розробка проєктної документації. Завершення робіт планується здійснити до кінця поточного бюджетного періоду.</t>
  </si>
  <si>
    <t>Водфонд</t>
  </si>
  <si>
    <t>Відсутні дані</t>
  </si>
  <si>
    <t>сума</t>
  </si>
  <si>
    <t>Роботи виконуються згідно з планом</t>
  </si>
  <si>
    <t>Будівельно-монтажні роботи заплановані у Іvкварталі 2021 року.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</si>
</sst>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Normal="100" workbookViewId="0">
      <selection activeCell="J4" sqref="J4:U33"/>
    </sheetView>
  </sheetViews>
  <sheetFormatPr defaultRowHeight="14.4" x14ac:dyDescent="0.3"/>
  <cols>
    <col min="1" max="1" width="5" customWidth="1"/>
    <col min="2" max="2" width="26.33203125" customWidth="1"/>
    <col min="3" max="3" width="12.21875" customWidth="1"/>
    <col min="4" max="4" width="12" customWidth="1"/>
    <col min="5" max="5" width="12.21875" customWidth="1"/>
    <col min="6" max="6" width="13" customWidth="1"/>
    <col min="7" max="7" width="12.44140625" customWidth="1"/>
    <col min="8" max="8" width="24.33203125" customWidth="1"/>
  </cols>
  <sheetData>
    <row r="1" spans="1:12" ht="16.8" x14ac:dyDescent="0.3">
      <c r="H1" s="4" t="s">
        <v>0</v>
      </c>
    </row>
    <row r="2" spans="1:12" ht="50.4" customHeight="1" x14ac:dyDescent="0.3">
      <c r="A2" s="31" t="s">
        <v>8</v>
      </c>
      <c r="B2" s="31"/>
      <c r="C2" s="31"/>
      <c r="D2" s="31"/>
      <c r="E2" s="31"/>
      <c r="F2" s="31"/>
      <c r="G2" s="31"/>
      <c r="H2" s="31"/>
      <c r="I2" s="1"/>
      <c r="J2" s="1"/>
      <c r="K2" s="1"/>
      <c r="L2" s="1"/>
    </row>
    <row r="3" spans="1:12" ht="42" customHeight="1" x14ac:dyDescent="0.3">
      <c r="A3" s="32" t="s">
        <v>1</v>
      </c>
      <c r="B3" s="34" t="s">
        <v>5</v>
      </c>
      <c r="C3" s="34" t="s">
        <v>6</v>
      </c>
      <c r="D3" s="36" t="s">
        <v>7</v>
      </c>
      <c r="E3" s="37"/>
      <c r="F3" s="35" t="s">
        <v>2</v>
      </c>
      <c r="G3" s="35" t="s">
        <v>3</v>
      </c>
      <c r="H3" s="35" t="s">
        <v>4</v>
      </c>
    </row>
    <row r="4" spans="1:12" ht="90" customHeight="1" x14ac:dyDescent="0.3">
      <c r="A4" s="33"/>
      <c r="B4" s="34"/>
      <c r="C4" s="34"/>
      <c r="D4" s="2" t="s">
        <v>9</v>
      </c>
      <c r="E4" s="2" t="s">
        <v>10</v>
      </c>
      <c r="F4" s="35"/>
      <c r="G4" s="35"/>
      <c r="H4" s="35"/>
    </row>
    <row r="5" spans="1:12" ht="46.8" x14ac:dyDescent="0.3">
      <c r="A5" s="5">
        <v>1</v>
      </c>
      <c r="B5" s="22" t="s">
        <v>11</v>
      </c>
      <c r="C5" s="5" t="s">
        <v>12</v>
      </c>
      <c r="D5" s="5">
        <v>61</v>
      </c>
      <c r="E5" s="16">
        <v>62</v>
      </c>
      <c r="F5" s="16">
        <f>E5-D5</f>
        <v>1</v>
      </c>
      <c r="G5" s="24">
        <f>E5/D5*100</f>
        <v>101.63934426229508</v>
      </c>
      <c r="H5" s="23" t="s">
        <v>81</v>
      </c>
    </row>
    <row r="6" spans="1:12" ht="31.2" x14ac:dyDescent="0.3">
      <c r="A6" s="5">
        <v>2</v>
      </c>
      <c r="B6" s="22" t="s">
        <v>13</v>
      </c>
      <c r="C6" s="5" t="s">
        <v>12</v>
      </c>
      <c r="D6" s="5">
        <v>74.400000000000006</v>
      </c>
      <c r="E6" s="16">
        <v>73.959999999999994</v>
      </c>
      <c r="F6" s="16">
        <f>E6-D6</f>
        <v>-0.44000000000001194</v>
      </c>
      <c r="G6" s="24">
        <f>E6/D6*100</f>
        <v>99.408602150537618</v>
      </c>
      <c r="H6" s="3"/>
    </row>
    <row r="7" spans="1:12" ht="62.4" x14ac:dyDescent="0.3">
      <c r="A7" s="5">
        <v>3</v>
      </c>
      <c r="B7" s="22" t="s">
        <v>14</v>
      </c>
      <c r="C7" s="5" t="s">
        <v>12</v>
      </c>
      <c r="D7" s="5">
        <v>85</v>
      </c>
      <c r="E7" s="6" t="s">
        <v>55</v>
      </c>
      <c r="F7" s="17" t="s">
        <v>67</v>
      </c>
      <c r="G7" s="6" t="s">
        <v>68</v>
      </c>
      <c r="H7" s="23" t="s">
        <v>56</v>
      </c>
    </row>
    <row r="8" spans="1:12" ht="36" x14ac:dyDescent="0.3">
      <c r="A8" s="5">
        <v>4</v>
      </c>
      <c r="B8" s="22" t="s">
        <v>15</v>
      </c>
      <c r="C8" s="5" t="s">
        <v>12</v>
      </c>
      <c r="D8" s="5">
        <v>67</v>
      </c>
      <c r="E8" s="16">
        <v>73.5</v>
      </c>
      <c r="F8" s="16">
        <f t="shared" ref="F8:F10" si="0">E8-D8</f>
        <v>6.5</v>
      </c>
      <c r="G8" s="24">
        <f t="shared" ref="G8:G10" si="1">E8/D8*100</f>
        <v>109.70149253731343</v>
      </c>
      <c r="H8" s="23" t="s">
        <v>57</v>
      </c>
    </row>
    <row r="9" spans="1:12" ht="36" x14ac:dyDescent="0.3">
      <c r="A9" s="5">
        <v>5</v>
      </c>
      <c r="B9" s="22" t="s">
        <v>16</v>
      </c>
      <c r="C9" s="5" t="s">
        <v>12</v>
      </c>
      <c r="D9" s="5">
        <v>29.7</v>
      </c>
      <c r="E9" s="16">
        <v>30</v>
      </c>
      <c r="F9" s="16">
        <f t="shared" si="0"/>
        <v>0.30000000000000071</v>
      </c>
      <c r="G9" s="24">
        <f t="shared" si="1"/>
        <v>101.01010101010101</v>
      </c>
      <c r="H9" s="23" t="s">
        <v>57</v>
      </c>
    </row>
    <row r="10" spans="1:12" ht="50.4" x14ac:dyDescent="0.3">
      <c r="A10" s="5">
        <v>6</v>
      </c>
      <c r="B10" s="22" t="s">
        <v>17</v>
      </c>
      <c r="C10" s="5" t="s">
        <v>18</v>
      </c>
      <c r="D10" s="5">
        <v>2.57</v>
      </c>
      <c r="E10" s="16">
        <v>0</v>
      </c>
      <c r="F10" s="16">
        <f t="shared" si="0"/>
        <v>-2.57</v>
      </c>
      <c r="G10" s="16">
        <f t="shared" si="1"/>
        <v>0</v>
      </c>
      <c r="H10" s="23" t="s">
        <v>79</v>
      </c>
    </row>
    <row r="11" spans="1:12" ht="172.8" customHeight="1" x14ac:dyDescent="0.3">
      <c r="A11" s="5">
        <v>7</v>
      </c>
      <c r="B11" s="22" t="s">
        <v>19</v>
      </c>
      <c r="C11" s="5" t="s">
        <v>20</v>
      </c>
      <c r="D11" s="5">
        <v>4.0999999999999996</v>
      </c>
      <c r="E11" s="6" t="s">
        <v>76</v>
      </c>
      <c r="F11" s="16"/>
      <c r="G11" s="16"/>
      <c r="H11" s="3"/>
    </row>
    <row r="12" spans="1:12" ht="36" x14ac:dyDescent="0.3">
      <c r="A12" s="5">
        <v>8</v>
      </c>
      <c r="B12" s="22" t="s">
        <v>21</v>
      </c>
      <c r="C12" s="5" t="s">
        <v>22</v>
      </c>
      <c r="D12" s="5">
        <v>37</v>
      </c>
      <c r="E12" s="6">
        <v>31.5</v>
      </c>
      <c r="F12" s="16">
        <f t="shared" ref="F12:F29" si="2">E12-D12</f>
        <v>-5.5</v>
      </c>
      <c r="G12" s="24">
        <f t="shared" ref="G12:G17" si="3">E12/D12*100</f>
        <v>85.13513513513513</v>
      </c>
      <c r="H12" s="23" t="s">
        <v>58</v>
      </c>
    </row>
    <row r="13" spans="1:12" ht="62.4" x14ac:dyDescent="0.3">
      <c r="A13" s="5">
        <v>9</v>
      </c>
      <c r="B13" s="22" t="s">
        <v>23</v>
      </c>
      <c r="C13" s="5" t="s">
        <v>12</v>
      </c>
      <c r="D13" s="5">
        <v>20.5</v>
      </c>
      <c r="E13" s="6">
        <v>20.7</v>
      </c>
      <c r="F13" s="16">
        <f t="shared" si="2"/>
        <v>0.19999999999999929</v>
      </c>
      <c r="G13" s="24">
        <f t="shared" si="3"/>
        <v>100.97560975609755</v>
      </c>
      <c r="H13" s="23"/>
    </row>
    <row r="14" spans="1:12" ht="46.8" x14ac:dyDescent="0.3">
      <c r="A14" s="5">
        <v>10</v>
      </c>
      <c r="B14" s="22" t="s">
        <v>24</v>
      </c>
      <c r="C14" s="5" t="s">
        <v>12</v>
      </c>
      <c r="D14" s="5">
        <v>43.6</v>
      </c>
      <c r="E14" s="6">
        <v>43.3</v>
      </c>
      <c r="F14" s="16">
        <f t="shared" si="2"/>
        <v>-0.30000000000000426</v>
      </c>
      <c r="G14" s="24">
        <f t="shared" si="3"/>
        <v>99.311926605504581</v>
      </c>
      <c r="H14" s="23"/>
    </row>
    <row r="15" spans="1:12" ht="36" x14ac:dyDescent="0.3">
      <c r="A15" s="5">
        <v>11</v>
      </c>
      <c r="B15" s="22" t="s">
        <v>25</v>
      </c>
      <c r="C15" s="5" t="s">
        <v>12</v>
      </c>
      <c r="D15" s="5">
        <v>21</v>
      </c>
      <c r="E15" s="6">
        <v>21.65</v>
      </c>
      <c r="F15" s="16">
        <f t="shared" si="2"/>
        <v>0.64999999999999858</v>
      </c>
      <c r="G15" s="24">
        <f t="shared" si="3"/>
        <v>103.09523809523809</v>
      </c>
      <c r="H15" s="23" t="s">
        <v>58</v>
      </c>
    </row>
    <row r="16" spans="1:12" ht="62.4" x14ac:dyDescent="0.3">
      <c r="A16" s="5">
        <v>12</v>
      </c>
      <c r="B16" s="22" t="s">
        <v>26</v>
      </c>
      <c r="C16" s="5" t="s">
        <v>12</v>
      </c>
      <c r="D16" s="5">
        <v>83.6</v>
      </c>
      <c r="E16" s="6">
        <v>92.5</v>
      </c>
      <c r="F16" s="16">
        <f t="shared" si="2"/>
        <v>8.9000000000000057</v>
      </c>
      <c r="G16" s="24">
        <f t="shared" si="3"/>
        <v>110.64593301435409</v>
      </c>
      <c r="H16" s="3"/>
    </row>
    <row r="17" spans="1:8" ht="31.2" x14ac:dyDescent="0.3">
      <c r="A17" s="30">
        <v>13</v>
      </c>
      <c r="B17" s="22" t="s">
        <v>27</v>
      </c>
      <c r="C17" s="30" t="s">
        <v>12</v>
      </c>
      <c r="D17" s="30">
        <v>68</v>
      </c>
      <c r="E17" s="30">
        <v>69</v>
      </c>
      <c r="F17" s="41">
        <f t="shared" si="2"/>
        <v>1</v>
      </c>
      <c r="G17" s="44">
        <f t="shared" si="3"/>
        <v>101.47058823529412</v>
      </c>
      <c r="H17" s="38" t="s">
        <v>81</v>
      </c>
    </row>
    <row r="18" spans="1:8" ht="16.8" customHeight="1" x14ac:dyDescent="0.3">
      <c r="A18" s="30"/>
      <c r="B18" s="27"/>
      <c r="C18" s="30"/>
      <c r="D18" s="30"/>
      <c r="E18" s="30"/>
      <c r="F18" s="42"/>
      <c r="G18" s="45"/>
      <c r="H18" s="39"/>
    </row>
    <row r="19" spans="1:8" ht="16.8" customHeight="1" x14ac:dyDescent="0.3">
      <c r="A19" s="30"/>
      <c r="B19" s="22" t="s">
        <v>28</v>
      </c>
      <c r="C19" s="30"/>
      <c r="D19" s="30"/>
      <c r="E19" s="30"/>
      <c r="F19" s="43"/>
      <c r="G19" s="46"/>
      <c r="H19" s="40"/>
    </row>
    <row r="20" spans="1:8" ht="46.8" x14ac:dyDescent="0.3">
      <c r="A20" s="5">
        <v>14</v>
      </c>
      <c r="B20" s="22" t="s">
        <v>29</v>
      </c>
      <c r="C20" s="5" t="s">
        <v>12</v>
      </c>
      <c r="D20" s="5">
        <v>58</v>
      </c>
      <c r="E20" s="16">
        <v>59</v>
      </c>
      <c r="F20" s="16">
        <f t="shared" si="2"/>
        <v>1</v>
      </c>
      <c r="G20" s="24">
        <f t="shared" ref="G20:G29" si="4">E20/D20*100</f>
        <v>101.72413793103448</v>
      </c>
      <c r="H20" s="23" t="s">
        <v>81</v>
      </c>
    </row>
    <row r="21" spans="1:8" ht="62.4" customHeight="1" x14ac:dyDescent="0.3">
      <c r="A21" s="5">
        <v>15</v>
      </c>
      <c r="B21" s="22" t="s">
        <v>30</v>
      </c>
      <c r="C21" s="5" t="s">
        <v>31</v>
      </c>
      <c r="D21" s="5">
        <v>2144</v>
      </c>
      <c r="E21" s="16">
        <v>0</v>
      </c>
      <c r="F21" s="16">
        <f t="shared" si="2"/>
        <v>-2144</v>
      </c>
      <c r="G21" s="16">
        <f t="shared" si="4"/>
        <v>0</v>
      </c>
      <c r="H21" s="23" t="s">
        <v>79</v>
      </c>
    </row>
    <row r="22" spans="1:8" ht="71.400000000000006" customHeight="1" x14ac:dyDescent="0.3">
      <c r="A22" s="5">
        <v>16</v>
      </c>
      <c r="B22" s="22" t="s">
        <v>32</v>
      </c>
      <c r="C22" s="5" t="s">
        <v>33</v>
      </c>
      <c r="D22" s="5">
        <v>1.55</v>
      </c>
      <c r="E22" s="16">
        <v>0</v>
      </c>
      <c r="F22" s="16">
        <f t="shared" si="2"/>
        <v>-1.55</v>
      </c>
      <c r="G22" s="16">
        <f t="shared" si="4"/>
        <v>0</v>
      </c>
      <c r="H22" s="23" t="s">
        <v>79</v>
      </c>
    </row>
    <row r="23" spans="1:8" ht="46.8" x14ac:dyDescent="0.3">
      <c r="A23" s="5">
        <v>17</v>
      </c>
      <c r="B23" s="22" t="s">
        <v>34</v>
      </c>
      <c r="C23" s="5" t="s">
        <v>35</v>
      </c>
      <c r="D23" s="5">
        <v>2.5499999999999998</v>
      </c>
      <c r="E23" s="16">
        <v>0</v>
      </c>
      <c r="F23" s="16">
        <f t="shared" si="2"/>
        <v>-2.5499999999999998</v>
      </c>
      <c r="G23" s="16">
        <f t="shared" si="4"/>
        <v>0</v>
      </c>
      <c r="H23" s="23" t="s">
        <v>79</v>
      </c>
    </row>
    <row r="24" spans="1:8" ht="378" customHeight="1" x14ac:dyDescent="0.3">
      <c r="A24" s="5">
        <v>18</v>
      </c>
      <c r="B24" s="22" t="s">
        <v>36</v>
      </c>
      <c r="C24" s="5" t="s">
        <v>12</v>
      </c>
      <c r="D24" s="5">
        <v>88</v>
      </c>
      <c r="E24" s="6">
        <v>86.54</v>
      </c>
      <c r="F24" s="16">
        <f t="shared" si="2"/>
        <v>-1.4599999999999937</v>
      </c>
      <c r="G24" s="24">
        <f t="shared" si="4"/>
        <v>98.340909090909108</v>
      </c>
      <c r="H24" s="23" t="s">
        <v>71</v>
      </c>
    </row>
    <row r="25" spans="1:8" ht="78" x14ac:dyDescent="0.3">
      <c r="A25" s="5">
        <v>19</v>
      </c>
      <c r="B25" s="22" t="s">
        <v>37</v>
      </c>
      <c r="C25" s="5" t="s">
        <v>38</v>
      </c>
      <c r="D25" s="5">
        <v>1138</v>
      </c>
      <c r="E25" s="25">
        <v>684.98099999999999</v>
      </c>
      <c r="F25" s="24">
        <f t="shared" si="2"/>
        <v>-453.01900000000001</v>
      </c>
      <c r="G25" s="24">
        <f t="shared" si="4"/>
        <v>60.191652021089624</v>
      </c>
      <c r="H25" s="3"/>
    </row>
    <row r="26" spans="1:8" ht="78" x14ac:dyDescent="0.3">
      <c r="A26" s="5">
        <v>20</v>
      </c>
      <c r="B26" s="22" t="s">
        <v>39</v>
      </c>
      <c r="C26" s="5" t="s">
        <v>12</v>
      </c>
      <c r="D26" s="5">
        <v>96</v>
      </c>
      <c r="E26" s="6">
        <v>0</v>
      </c>
      <c r="F26" s="16">
        <f t="shared" si="2"/>
        <v>-96</v>
      </c>
      <c r="G26" s="16">
        <f t="shared" si="4"/>
        <v>0</v>
      </c>
      <c r="H26" s="26" t="s">
        <v>82</v>
      </c>
    </row>
    <row r="27" spans="1:8" ht="165.6" customHeight="1" x14ac:dyDescent="0.3">
      <c r="A27" s="5">
        <v>21</v>
      </c>
      <c r="B27" s="22" t="s">
        <v>40</v>
      </c>
      <c r="C27" s="5" t="s">
        <v>33</v>
      </c>
      <c r="D27" s="5">
        <v>2</v>
      </c>
      <c r="E27" s="6">
        <v>0</v>
      </c>
      <c r="F27" s="16">
        <f t="shared" si="2"/>
        <v>-2</v>
      </c>
      <c r="G27" s="16">
        <f t="shared" si="4"/>
        <v>0</v>
      </c>
      <c r="H27" s="26" t="s">
        <v>77</v>
      </c>
    </row>
    <row r="28" spans="1:8" ht="78" x14ac:dyDescent="0.3">
      <c r="A28" s="5">
        <v>22</v>
      </c>
      <c r="B28" s="22" t="s">
        <v>41</v>
      </c>
      <c r="C28" s="5" t="s">
        <v>33</v>
      </c>
      <c r="D28" s="5">
        <v>10</v>
      </c>
      <c r="E28" s="6">
        <v>1</v>
      </c>
      <c r="F28" s="16">
        <f t="shared" si="2"/>
        <v>-9</v>
      </c>
      <c r="G28" s="16">
        <f t="shared" si="4"/>
        <v>10</v>
      </c>
      <c r="H28" s="3"/>
    </row>
    <row r="29" spans="1:8" ht="96" x14ac:dyDescent="0.3">
      <c r="A29" s="5">
        <v>23</v>
      </c>
      <c r="B29" s="22" t="s">
        <v>42</v>
      </c>
      <c r="C29" s="5" t="s">
        <v>43</v>
      </c>
      <c r="D29" s="5">
        <v>1768</v>
      </c>
      <c r="E29" s="25">
        <v>446.84</v>
      </c>
      <c r="F29" s="24">
        <f t="shared" si="2"/>
        <v>-1321.16</v>
      </c>
      <c r="G29" s="24">
        <f t="shared" si="4"/>
        <v>25.273755656108598</v>
      </c>
      <c r="H29" s="26" t="s">
        <v>72</v>
      </c>
    </row>
    <row r="30" spans="1:8" ht="72" x14ac:dyDescent="0.3">
      <c r="A30" s="5">
        <v>24</v>
      </c>
      <c r="B30" s="22" t="s">
        <v>44</v>
      </c>
      <c r="C30" s="5" t="s">
        <v>12</v>
      </c>
      <c r="D30" s="5">
        <v>18</v>
      </c>
      <c r="E30" s="7" t="s">
        <v>50</v>
      </c>
      <c r="F30" s="8">
        <v>-9.6999999999999993</v>
      </c>
      <c r="G30" s="8">
        <v>46.1</v>
      </c>
      <c r="H30" s="23" t="s">
        <v>51</v>
      </c>
    </row>
    <row r="31" spans="1:8" ht="124.8" x14ac:dyDescent="0.3">
      <c r="A31" s="5">
        <v>25</v>
      </c>
      <c r="B31" s="22" t="s">
        <v>45</v>
      </c>
      <c r="C31" s="5" t="s">
        <v>12</v>
      </c>
      <c r="D31" s="5" t="s">
        <v>46</v>
      </c>
      <c r="E31" s="9" t="s">
        <v>52</v>
      </c>
      <c r="F31" s="10" t="s">
        <v>49</v>
      </c>
      <c r="G31" s="11" t="s">
        <v>49</v>
      </c>
      <c r="H31" s="15" t="s">
        <v>73</v>
      </c>
    </row>
    <row r="32" spans="1:8" ht="244.2" customHeight="1" x14ac:dyDescent="0.3">
      <c r="A32" s="5">
        <v>26</v>
      </c>
      <c r="B32" s="22" t="s">
        <v>47</v>
      </c>
      <c r="C32" s="5" t="s">
        <v>12</v>
      </c>
      <c r="D32" s="5">
        <v>8</v>
      </c>
      <c r="E32" s="12">
        <v>7</v>
      </c>
      <c r="F32" s="13">
        <f>E32-D32</f>
        <v>-1</v>
      </c>
      <c r="G32" s="14">
        <f>E32/D32*100</f>
        <v>87.5</v>
      </c>
      <c r="H32" s="15" t="s">
        <v>53</v>
      </c>
    </row>
    <row r="33" spans="1:8" ht="62.4" x14ac:dyDescent="0.3">
      <c r="A33" s="5">
        <v>27</v>
      </c>
      <c r="B33" s="22" t="s">
        <v>48</v>
      </c>
      <c r="C33" s="5" t="s">
        <v>12</v>
      </c>
      <c r="D33" s="5">
        <v>9.3000000000000007</v>
      </c>
      <c r="E33" s="12" t="s">
        <v>54</v>
      </c>
      <c r="F33" s="12">
        <v>4.5</v>
      </c>
      <c r="G33" s="12">
        <v>148</v>
      </c>
      <c r="H33" s="23"/>
    </row>
  </sheetData>
  <mergeCells count="15">
    <mergeCell ref="A17:A19"/>
    <mergeCell ref="C17:C19"/>
    <mergeCell ref="D17:D19"/>
    <mergeCell ref="A2:H2"/>
    <mergeCell ref="A3:A4"/>
    <mergeCell ref="B3:B4"/>
    <mergeCell ref="C3:C4"/>
    <mergeCell ref="G3:G4"/>
    <mergeCell ref="H3:H4"/>
    <mergeCell ref="D3:E3"/>
    <mergeCell ref="F3:F4"/>
    <mergeCell ref="H17:H19"/>
    <mergeCell ref="E17:E19"/>
    <mergeCell ref="F17:F19"/>
    <mergeCell ref="G17:G19"/>
  </mergeCells>
  <pageMargins left="0.70866141732283472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sqref="A1:XFD1048576"/>
    </sheetView>
  </sheetViews>
  <sheetFormatPr defaultRowHeight="14.4" x14ac:dyDescent="0.3"/>
  <cols>
    <col min="1" max="1" width="5" customWidth="1"/>
    <col min="2" max="2" width="26.33203125" customWidth="1"/>
    <col min="3" max="3" width="12.21875" customWidth="1"/>
    <col min="4" max="4" width="12" customWidth="1"/>
    <col min="5" max="5" width="12.21875" customWidth="1"/>
    <col min="6" max="6" width="13" customWidth="1"/>
    <col min="7" max="7" width="12.44140625" customWidth="1"/>
    <col min="8" max="8" width="24.33203125" customWidth="1"/>
  </cols>
  <sheetData>
    <row r="1" spans="1:19" ht="16.8" x14ac:dyDescent="0.3">
      <c r="H1" s="4" t="s">
        <v>0</v>
      </c>
    </row>
    <row r="2" spans="1:19" ht="50.4" customHeight="1" x14ac:dyDescent="0.3">
      <c r="A2" s="31" t="s">
        <v>8</v>
      </c>
      <c r="B2" s="31"/>
      <c r="C2" s="31"/>
      <c r="D2" s="31"/>
      <c r="E2" s="31"/>
      <c r="F2" s="31"/>
      <c r="G2" s="31"/>
      <c r="H2" s="31"/>
      <c r="I2" s="1"/>
      <c r="J2" s="1"/>
      <c r="K2" s="1"/>
      <c r="L2" s="1"/>
    </row>
    <row r="3" spans="1:19" ht="42" customHeight="1" x14ac:dyDescent="0.3">
      <c r="A3" s="32" t="s">
        <v>1</v>
      </c>
      <c r="B3" s="34" t="s">
        <v>5</v>
      </c>
      <c r="C3" s="34" t="s">
        <v>6</v>
      </c>
      <c r="D3" s="36" t="s">
        <v>7</v>
      </c>
      <c r="E3" s="37"/>
      <c r="F3" s="35" t="s">
        <v>2</v>
      </c>
      <c r="G3" s="35" t="s">
        <v>3</v>
      </c>
      <c r="H3" s="35" t="s">
        <v>4</v>
      </c>
    </row>
    <row r="4" spans="1:19" ht="90" customHeight="1" x14ac:dyDescent="0.3">
      <c r="A4" s="33"/>
      <c r="B4" s="34"/>
      <c r="C4" s="34"/>
      <c r="D4" s="29" t="s">
        <v>9</v>
      </c>
      <c r="E4" s="29" t="s">
        <v>10</v>
      </c>
      <c r="F4" s="35"/>
      <c r="G4" s="35"/>
      <c r="H4" s="35"/>
    </row>
    <row r="5" spans="1:19" ht="46.8" x14ac:dyDescent="0.3">
      <c r="A5" s="28">
        <v>1</v>
      </c>
      <c r="B5" s="22" t="s">
        <v>11</v>
      </c>
      <c r="C5" s="28" t="s">
        <v>12</v>
      </c>
      <c r="D5" s="28">
        <v>61</v>
      </c>
      <c r="E5" s="16">
        <v>62</v>
      </c>
      <c r="F5" s="16">
        <f>E5-D5</f>
        <v>1</v>
      </c>
      <c r="G5" s="24">
        <f>E5/D5*100</f>
        <v>101.63934426229508</v>
      </c>
      <c r="H5" s="23" t="s">
        <v>81</v>
      </c>
      <c r="J5" t="s">
        <v>78</v>
      </c>
    </row>
    <row r="6" spans="1:19" ht="31.2" x14ac:dyDescent="0.3">
      <c r="A6" s="28">
        <v>2</v>
      </c>
      <c r="B6" s="22" t="s">
        <v>13</v>
      </c>
      <c r="C6" s="28" t="s">
        <v>12</v>
      </c>
      <c r="D6" s="28">
        <v>74.400000000000006</v>
      </c>
      <c r="E6" s="16">
        <v>73.959999999999994</v>
      </c>
      <c r="F6" s="16">
        <f>E6-D6</f>
        <v>-0.44000000000001194</v>
      </c>
      <c r="G6" s="24">
        <f>E6/D6*100</f>
        <v>99.408602150537618</v>
      </c>
      <c r="H6" s="3"/>
      <c r="J6" t="s">
        <v>69</v>
      </c>
    </row>
    <row r="7" spans="1:19" ht="62.4" x14ac:dyDescent="0.3">
      <c r="A7" s="28">
        <v>3</v>
      </c>
      <c r="B7" s="22" t="s">
        <v>14</v>
      </c>
      <c r="C7" s="28" t="s">
        <v>12</v>
      </c>
      <c r="D7" s="28">
        <v>85</v>
      </c>
      <c r="E7" s="28" t="s">
        <v>55</v>
      </c>
      <c r="F7" s="17" t="s">
        <v>67</v>
      </c>
      <c r="G7" s="28" t="s">
        <v>68</v>
      </c>
      <c r="H7" s="23" t="s">
        <v>56</v>
      </c>
      <c r="J7" t="s">
        <v>70</v>
      </c>
      <c r="Q7">
        <v>82</v>
      </c>
    </row>
    <row r="8" spans="1:19" ht="36" x14ac:dyDescent="0.3">
      <c r="A8" s="28">
        <v>4</v>
      </c>
      <c r="B8" s="22" t="s">
        <v>15</v>
      </c>
      <c r="C8" s="28" t="s">
        <v>12</v>
      </c>
      <c r="D8" s="28">
        <v>67</v>
      </c>
      <c r="E8" s="16">
        <v>73.5</v>
      </c>
      <c r="F8" s="16">
        <f t="shared" ref="F8:F10" si="0">E8-D8</f>
        <v>6.5</v>
      </c>
      <c r="G8" s="24">
        <f t="shared" ref="G8:G10" si="1">E8/D8*100</f>
        <v>109.70149253731343</v>
      </c>
      <c r="H8" s="23" t="s">
        <v>57</v>
      </c>
      <c r="J8" t="s">
        <v>70</v>
      </c>
      <c r="Q8">
        <v>85.2</v>
      </c>
    </row>
    <row r="9" spans="1:19" ht="36" x14ac:dyDescent="0.3">
      <c r="A9" s="28">
        <v>5</v>
      </c>
      <c r="B9" s="22" t="s">
        <v>16</v>
      </c>
      <c r="C9" s="28" t="s">
        <v>12</v>
      </c>
      <c r="D9" s="28">
        <v>29.7</v>
      </c>
      <c r="E9" s="16">
        <v>30</v>
      </c>
      <c r="F9" s="16">
        <f t="shared" si="0"/>
        <v>0.30000000000000071</v>
      </c>
      <c r="G9" s="24">
        <f t="shared" si="1"/>
        <v>101.01010101010101</v>
      </c>
      <c r="H9" s="23" t="s">
        <v>57</v>
      </c>
      <c r="J9" t="s">
        <v>70</v>
      </c>
      <c r="Q9">
        <f>SUM(Q7:Q8)</f>
        <v>167.2</v>
      </c>
    </row>
    <row r="10" spans="1:19" ht="50.4" x14ac:dyDescent="0.3">
      <c r="A10" s="28">
        <v>6</v>
      </c>
      <c r="B10" s="22" t="s">
        <v>17</v>
      </c>
      <c r="C10" s="28" t="s">
        <v>18</v>
      </c>
      <c r="D10" s="28">
        <v>2.57</v>
      </c>
      <c r="E10" s="16">
        <v>0</v>
      </c>
      <c r="F10" s="16">
        <f t="shared" si="0"/>
        <v>-2.57</v>
      </c>
      <c r="G10" s="16">
        <f t="shared" si="1"/>
        <v>0</v>
      </c>
      <c r="H10" s="23" t="s">
        <v>79</v>
      </c>
      <c r="P10" t="s">
        <v>80</v>
      </c>
      <c r="Q10">
        <f>Q9/2</f>
        <v>83.6</v>
      </c>
      <c r="R10">
        <v>85</v>
      </c>
      <c r="S10">
        <f>Q10-R10</f>
        <v>-1.4000000000000057</v>
      </c>
    </row>
    <row r="11" spans="1:19" ht="172.8" customHeight="1" x14ac:dyDescent="0.3">
      <c r="A11" s="28">
        <v>7</v>
      </c>
      <c r="B11" s="22" t="s">
        <v>19</v>
      </c>
      <c r="C11" s="28" t="s">
        <v>20</v>
      </c>
      <c r="D11" s="28">
        <v>4.0999999999999996</v>
      </c>
      <c r="E11" s="28" t="s">
        <v>76</v>
      </c>
      <c r="F11" s="16"/>
      <c r="G11" s="16"/>
      <c r="H11" s="3"/>
    </row>
    <row r="12" spans="1:19" ht="36" x14ac:dyDescent="0.3">
      <c r="A12" s="28">
        <v>8</v>
      </c>
      <c r="B12" s="22" t="s">
        <v>21</v>
      </c>
      <c r="C12" s="28" t="s">
        <v>22</v>
      </c>
      <c r="D12" s="28">
        <v>37</v>
      </c>
      <c r="E12" s="28">
        <v>31.5</v>
      </c>
      <c r="F12" s="16">
        <f t="shared" ref="F12:F29" si="2">E12-D12</f>
        <v>-5.5</v>
      </c>
      <c r="G12" s="24">
        <f t="shared" ref="G12:G17" si="3">E12/D12*100</f>
        <v>85.13513513513513</v>
      </c>
      <c r="H12" s="23" t="s">
        <v>58</v>
      </c>
      <c r="J12" t="s">
        <v>70</v>
      </c>
    </row>
    <row r="13" spans="1:19" ht="62.4" x14ac:dyDescent="0.3">
      <c r="A13" s="28">
        <v>9</v>
      </c>
      <c r="B13" s="22" t="s">
        <v>23</v>
      </c>
      <c r="C13" s="28" t="s">
        <v>12</v>
      </c>
      <c r="D13" s="28">
        <v>20.5</v>
      </c>
      <c r="E13" s="28">
        <v>20.7</v>
      </c>
      <c r="F13" s="16">
        <f t="shared" si="2"/>
        <v>0.19999999999999929</v>
      </c>
      <c r="G13" s="24">
        <f t="shared" si="3"/>
        <v>100.97560975609755</v>
      </c>
      <c r="H13" s="23"/>
      <c r="J13" t="s">
        <v>74</v>
      </c>
    </row>
    <row r="14" spans="1:19" ht="46.8" x14ac:dyDescent="0.3">
      <c r="A14" s="28">
        <v>10</v>
      </c>
      <c r="B14" s="22" t="s">
        <v>24</v>
      </c>
      <c r="C14" s="28" t="s">
        <v>12</v>
      </c>
      <c r="D14" s="28">
        <v>43.6</v>
      </c>
      <c r="E14" s="28">
        <v>43.3</v>
      </c>
      <c r="F14" s="16">
        <f t="shared" si="2"/>
        <v>-0.30000000000000426</v>
      </c>
      <c r="G14" s="24">
        <f t="shared" si="3"/>
        <v>99.311926605504581</v>
      </c>
      <c r="H14" s="23"/>
      <c r="J14" t="s">
        <v>75</v>
      </c>
    </row>
    <row r="15" spans="1:19" ht="36" x14ac:dyDescent="0.3">
      <c r="A15" s="28">
        <v>11</v>
      </c>
      <c r="B15" s="22" t="s">
        <v>25</v>
      </c>
      <c r="C15" s="28" t="s">
        <v>12</v>
      </c>
      <c r="D15" s="28">
        <v>21</v>
      </c>
      <c r="E15" s="28">
        <v>21.65</v>
      </c>
      <c r="F15" s="16">
        <f t="shared" si="2"/>
        <v>0.64999999999999858</v>
      </c>
      <c r="G15" s="24">
        <f t="shared" si="3"/>
        <v>103.09523809523809</v>
      </c>
      <c r="H15" s="23" t="s">
        <v>58</v>
      </c>
      <c r="J15" t="s">
        <v>70</v>
      </c>
    </row>
    <row r="16" spans="1:19" ht="62.4" x14ac:dyDescent="0.3">
      <c r="A16" s="28">
        <v>12</v>
      </c>
      <c r="B16" s="22" t="s">
        <v>26</v>
      </c>
      <c r="C16" s="28" t="s">
        <v>12</v>
      </c>
      <c r="D16" s="28">
        <v>83.6</v>
      </c>
      <c r="E16" s="28">
        <v>92.5</v>
      </c>
      <c r="F16" s="16">
        <f t="shared" si="2"/>
        <v>8.9000000000000057</v>
      </c>
      <c r="G16" s="24">
        <f t="shared" si="3"/>
        <v>110.64593301435409</v>
      </c>
      <c r="H16" s="3"/>
      <c r="J16" t="s">
        <v>69</v>
      </c>
    </row>
    <row r="17" spans="1:10" ht="31.2" x14ac:dyDescent="0.3">
      <c r="A17" s="30">
        <v>13</v>
      </c>
      <c r="B17" s="22" t="s">
        <v>27</v>
      </c>
      <c r="C17" s="30" t="s">
        <v>12</v>
      </c>
      <c r="D17" s="30">
        <v>68</v>
      </c>
      <c r="E17" s="30">
        <v>69</v>
      </c>
      <c r="F17" s="41">
        <f t="shared" si="2"/>
        <v>1</v>
      </c>
      <c r="G17" s="44">
        <f t="shared" si="3"/>
        <v>101.47058823529412</v>
      </c>
      <c r="H17" s="38" t="s">
        <v>81</v>
      </c>
      <c r="J17" t="s">
        <v>78</v>
      </c>
    </row>
    <row r="18" spans="1:10" ht="15.6" x14ac:dyDescent="0.3">
      <c r="A18" s="30"/>
      <c r="B18" s="27"/>
      <c r="C18" s="30"/>
      <c r="D18" s="30"/>
      <c r="E18" s="30"/>
      <c r="F18" s="42"/>
      <c r="G18" s="45"/>
      <c r="H18" s="39"/>
    </row>
    <row r="19" spans="1:10" ht="15.6" x14ac:dyDescent="0.3">
      <c r="A19" s="30"/>
      <c r="B19" s="22" t="s">
        <v>28</v>
      </c>
      <c r="C19" s="30"/>
      <c r="D19" s="30"/>
      <c r="E19" s="30"/>
      <c r="F19" s="43"/>
      <c r="G19" s="46"/>
      <c r="H19" s="40"/>
    </row>
    <row r="20" spans="1:10" ht="46.8" x14ac:dyDescent="0.3">
      <c r="A20" s="28">
        <v>14</v>
      </c>
      <c r="B20" s="22" t="s">
        <v>29</v>
      </c>
      <c r="C20" s="28" t="s">
        <v>12</v>
      </c>
      <c r="D20" s="28">
        <v>58</v>
      </c>
      <c r="E20" s="16">
        <v>59</v>
      </c>
      <c r="F20" s="16">
        <f t="shared" si="2"/>
        <v>1</v>
      </c>
      <c r="G20" s="24">
        <f t="shared" ref="G20:G29" si="4">E20/D20*100</f>
        <v>101.72413793103448</v>
      </c>
      <c r="H20" s="23" t="s">
        <v>81</v>
      </c>
      <c r="J20" t="s">
        <v>78</v>
      </c>
    </row>
    <row r="21" spans="1:10" ht="62.4" x14ac:dyDescent="0.3">
      <c r="A21" s="28">
        <v>15</v>
      </c>
      <c r="B21" s="22" t="s">
        <v>30</v>
      </c>
      <c r="C21" s="28" t="s">
        <v>31</v>
      </c>
      <c r="D21" s="28">
        <v>2144</v>
      </c>
      <c r="E21" s="16">
        <v>0</v>
      </c>
      <c r="F21" s="16">
        <f t="shared" si="2"/>
        <v>-2144</v>
      </c>
      <c r="G21" s="16">
        <f t="shared" si="4"/>
        <v>0</v>
      </c>
      <c r="H21" s="23" t="s">
        <v>79</v>
      </c>
    </row>
    <row r="22" spans="1:10" ht="62.4" x14ac:dyDescent="0.3">
      <c r="A22" s="28">
        <v>16</v>
      </c>
      <c r="B22" s="22" t="s">
        <v>32</v>
      </c>
      <c r="C22" s="28" t="s">
        <v>33</v>
      </c>
      <c r="D22" s="28">
        <v>1.55</v>
      </c>
      <c r="E22" s="16">
        <v>0</v>
      </c>
      <c r="F22" s="16">
        <f t="shared" si="2"/>
        <v>-1.55</v>
      </c>
      <c r="G22" s="16">
        <f t="shared" si="4"/>
        <v>0</v>
      </c>
      <c r="H22" s="23" t="s">
        <v>79</v>
      </c>
    </row>
    <row r="23" spans="1:10" ht="46.8" x14ac:dyDescent="0.3">
      <c r="A23" s="28">
        <v>17</v>
      </c>
      <c r="B23" s="22" t="s">
        <v>34</v>
      </c>
      <c r="C23" s="28" t="s">
        <v>35</v>
      </c>
      <c r="D23" s="28">
        <v>2.5499999999999998</v>
      </c>
      <c r="E23" s="16">
        <v>0</v>
      </c>
      <c r="F23" s="16">
        <f t="shared" si="2"/>
        <v>-2.5499999999999998</v>
      </c>
      <c r="G23" s="16">
        <f t="shared" si="4"/>
        <v>0</v>
      </c>
      <c r="H23" s="23" t="s">
        <v>79</v>
      </c>
    </row>
    <row r="24" spans="1:10" ht="360" x14ac:dyDescent="0.3">
      <c r="A24" s="28">
        <v>18</v>
      </c>
      <c r="B24" s="22" t="s">
        <v>36</v>
      </c>
      <c r="C24" s="28" t="s">
        <v>12</v>
      </c>
      <c r="D24" s="28">
        <v>88</v>
      </c>
      <c r="E24" s="28">
        <v>86.54</v>
      </c>
      <c r="F24" s="16">
        <f t="shared" si="2"/>
        <v>-1.4599999999999937</v>
      </c>
      <c r="G24" s="24">
        <f t="shared" si="4"/>
        <v>98.340909090909108</v>
      </c>
      <c r="H24" s="23" t="s">
        <v>71</v>
      </c>
      <c r="J24" t="s">
        <v>70</v>
      </c>
    </row>
    <row r="25" spans="1:10" ht="78" x14ac:dyDescent="0.3">
      <c r="A25" s="28">
        <v>19</v>
      </c>
      <c r="B25" s="22" t="s">
        <v>37</v>
      </c>
      <c r="C25" s="28" t="s">
        <v>38</v>
      </c>
      <c r="D25" s="28">
        <v>1138</v>
      </c>
      <c r="E25" s="25">
        <v>684.98099999999999</v>
      </c>
      <c r="F25" s="24">
        <f t="shared" si="2"/>
        <v>-453.01900000000001</v>
      </c>
      <c r="G25" s="24">
        <f t="shared" si="4"/>
        <v>60.191652021089624</v>
      </c>
      <c r="H25" s="3"/>
      <c r="J25" t="s">
        <v>69</v>
      </c>
    </row>
    <row r="26" spans="1:10" ht="78" x14ac:dyDescent="0.3">
      <c r="A26" s="28">
        <v>20</v>
      </c>
      <c r="B26" s="22" t="s">
        <v>39</v>
      </c>
      <c r="C26" s="28" t="s">
        <v>12</v>
      </c>
      <c r="D26" s="28">
        <v>96</v>
      </c>
      <c r="E26" s="28">
        <v>0</v>
      </c>
      <c r="F26" s="16">
        <f t="shared" si="2"/>
        <v>-96</v>
      </c>
      <c r="G26" s="16">
        <f t="shared" si="4"/>
        <v>0</v>
      </c>
      <c r="H26" s="26" t="s">
        <v>82</v>
      </c>
    </row>
    <row r="27" spans="1:10" ht="120" x14ac:dyDescent="0.3">
      <c r="A27" s="28">
        <v>21</v>
      </c>
      <c r="B27" s="22" t="s">
        <v>40</v>
      </c>
      <c r="C27" s="28" t="s">
        <v>33</v>
      </c>
      <c r="D27" s="28">
        <v>2</v>
      </c>
      <c r="E27" s="28">
        <v>0</v>
      </c>
      <c r="F27" s="16">
        <f t="shared" si="2"/>
        <v>-2</v>
      </c>
      <c r="G27" s="16">
        <f t="shared" si="4"/>
        <v>0</v>
      </c>
      <c r="H27" s="26" t="s">
        <v>77</v>
      </c>
      <c r="J27" t="s">
        <v>78</v>
      </c>
    </row>
    <row r="28" spans="1:10" ht="78" x14ac:dyDescent="0.3">
      <c r="A28" s="28">
        <v>22</v>
      </c>
      <c r="B28" s="22" t="s">
        <v>41</v>
      </c>
      <c r="C28" s="28" t="s">
        <v>33</v>
      </c>
      <c r="D28" s="28">
        <v>10</v>
      </c>
      <c r="E28" s="28">
        <v>1</v>
      </c>
      <c r="F28" s="16">
        <f t="shared" si="2"/>
        <v>-9</v>
      </c>
      <c r="G28" s="16">
        <f t="shared" si="4"/>
        <v>10</v>
      </c>
      <c r="H28" s="3"/>
      <c r="J28" t="s">
        <v>75</v>
      </c>
    </row>
    <row r="29" spans="1:10" ht="96" x14ac:dyDescent="0.3">
      <c r="A29" s="28">
        <v>23</v>
      </c>
      <c r="B29" s="22" t="s">
        <v>42</v>
      </c>
      <c r="C29" s="28" t="s">
        <v>43</v>
      </c>
      <c r="D29" s="28">
        <v>1768</v>
      </c>
      <c r="E29" s="25">
        <v>446.84</v>
      </c>
      <c r="F29" s="24">
        <f t="shared" si="2"/>
        <v>-1321.16</v>
      </c>
      <c r="G29" s="24">
        <f t="shared" si="4"/>
        <v>25.273755656108598</v>
      </c>
      <c r="H29" s="26" t="s">
        <v>72</v>
      </c>
      <c r="J29" t="s">
        <v>69</v>
      </c>
    </row>
    <row r="30" spans="1:10" ht="72" x14ac:dyDescent="0.3">
      <c r="A30" s="28">
        <v>24</v>
      </c>
      <c r="B30" s="22" t="s">
        <v>44</v>
      </c>
      <c r="C30" s="28" t="s">
        <v>12</v>
      </c>
      <c r="D30" s="28">
        <v>18</v>
      </c>
      <c r="E30" s="7" t="s">
        <v>50</v>
      </c>
      <c r="F30" s="8">
        <v>-9.6999999999999993</v>
      </c>
      <c r="G30" s="8">
        <v>46.1</v>
      </c>
      <c r="H30" s="23" t="s">
        <v>51</v>
      </c>
      <c r="J30" t="s">
        <v>74</v>
      </c>
    </row>
    <row r="31" spans="1:10" ht="124.8" x14ac:dyDescent="0.3">
      <c r="A31" s="28">
        <v>25</v>
      </c>
      <c r="B31" s="22" t="s">
        <v>45</v>
      </c>
      <c r="C31" s="28" t="s">
        <v>12</v>
      </c>
      <c r="D31" s="28" t="s">
        <v>46</v>
      </c>
      <c r="E31" s="9" t="s">
        <v>52</v>
      </c>
      <c r="F31" s="10" t="s">
        <v>49</v>
      </c>
      <c r="G31" s="11" t="s">
        <v>49</v>
      </c>
      <c r="H31" s="15" t="s">
        <v>73</v>
      </c>
      <c r="J31" t="s">
        <v>74</v>
      </c>
    </row>
    <row r="32" spans="1:10" ht="228" x14ac:dyDescent="0.3">
      <c r="A32" s="28">
        <v>26</v>
      </c>
      <c r="B32" s="22" t="s">
        <v>47</v>
      </c>
      <c r="C32" s="28" t="s">
        <v>12</v>
      </c>
      <c r="D32" s="28">
        <v>8</v>
      </c>
      <c r="E32" s="12">
        <v>7</v>
      </c>
      <c r="F32" s="13">
        <f>E32-D32</f>
        <v>-1</v>
      </c>
      <c r="G32" s="14">
        <f>E32/D32*100</f>
        <v>87.5</v>
      </c>
      <c r="H32" s="15" t="s">
        <v>53</v>
      </c>
      <c r="J32" t="s">
        <v>74</v>
      </c>
    </row>
    <row r="33" spans="1:10" ht="62.4" x14ac:dyDescent="0.3">
      <c r="A33" s="28">
        <v>27</v>
      </c>
      <c r="B33" s="22" t="s">
        <v>48</v>
      </c>
      <c r="C33" s="28" t="s">
        <v>12</v>
      </c>
      <c r="D33" s="28">
        <v>9.3000000000000007</v>
      </c>
      <c r="E33" s="12" t="s">
        <v>54</v>
      </c>
      <c r="F33" s="12">
        <v>4.5</v>
      </c>
      <c r="G33" s="12">
        <v>148</v>
      </c>
      <c r="H33" s="23"/>
      <c r="J33" t="s">
        <v>74</v>
      </c>
    </row>
  </sheetData>
  <mergeCells count="15">
    <mergeCell ref="H17:H19"/>
    <mergeCell ref="A17:A19"/>
    <mergeCell ref="C17:C19"/>
    <mergeCell ref="D17:D19"/>
    <mergeCell ref="E17:E19"/>
    <mergeCell ref="F17:F19"/>
    <mergeCell ref="G17:G19"/>
    <mergeCell ref="A2:H2"/>
    <mergeCell ref="A3:A4"/>
    <mergeCell ref="B3:B4"/>
    <mergeCell ref="C3:C4"/>
    <mergeCell ref="D3:E3"/>
    <mergeCell ref="F3:F4"/>
    <mergeCell ref="G3:G4"/>
    <mergeCell ref="H3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A2" sqref="A2:D2"/>
    </sheetView>
  </sheetViews>
  <sheetFormatPr defaultRowHeight="14.4" x14ac:dyDescent="0.3"/>
  <sheetData>
    <row r="1" spans="1:4" ht="252" x14ac:dyDescent="0.3">
      <c r="A1" s="6" t="s">
        <v>55</v>
      </c>
      <c r="B1" s="17" t="s">
        <v>60</v>
      </c>
      <c r="C1" s="17" t="s">
        <v>61</v>
      </c>
      <c r="D1" s="18" t="s">
        <v>56</v>
      </c>
    </row>
    <row r="2" spans="1:4" ht="168" x14ac:dyDescent="0.3">
      <c r="A2" s="16">
        <v>73.5</v>
      </c>
      <c r="B2" s="16">
        <v>-0.9</v>
      </c>
      <c r="C2" s="19" t="s">
        <v>62</v>
      </c>
      <c r="D2" s="20" t="s">
        <v>57</v>
      </c>
    </row>
    <row r="3" spans="1:4" ht="168" x14ac:dyDescent="0.3">
      <c r="A3" s="16">
        <v>30</v>
      </c>
      <c r="B3" s="19" t="s">
        <v>63</v>
      </c>
      <c r="C3" s="16">
        <v>35.29</v>
      </c>
      <c r="D3" s="20" t="s">
        <v>57</v>
      </c>
    </row>
    <row r="4" spans="1:4" ht="201.6" x14ac:dyDescent="0.3">
      <c r="A4" s="16">
        <v>31.5</v>
      </c>
      <c r="B4" s="19" t="s">
        <v>64</v>
      </c>
      <c r="C4" s="16">
        <v>47.01</v>
      </c>
      <c r="D4" s="20" t="s">
        <v>58</v>
      </c>
    </row>
    <row r="5" spans="1:4" ht="201.6" x14ac:dyDescent="0.3">
      <c r="A5" s="16">
        <v>21.65</v>
      </c>
      <c r="B5" s="19" t="s">
        <v>65</v>
      </c>
      <c r="C5" s="19" t="s">
        <v>66</v>
      </c>
      <c r="D5" s="20" t="s">
        <v>58</v>
      </c>
    </row>
    <row r="6" spans="1:4" ht="409.6" x14ac:dyDescent="0.3">
      <c r="A6" s="16">
        <v>86.54</v>
      </c>
      <c r="B6" s="16">
        <v>83.97</v>
      </c>
      <c r="C6" s="16">
        <v>3367.32</v>
      </c>
      <c r="D6" s="21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2021-11-12T10:10:34Z</dcterms:modified>
</cp:coreProperties>
</file>